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20280" windowHeight="7935" activeTab="1"/>
  </bookViews>
  <sheets>
    <sheet name="FORM 1" sheetId="3" r:id="rId1"/>
    <sheet name="FORM 2" sheetId="6" r:id="rId2"/>
    <sheet name="FORM 3" sheetId="7" r:id="rId3"/>
    <sheet name="HITUNGAN" sheetId="4" r:id="rId4"/>
    <sheet name="RINCIAN" sheetId="5" r:id="rId5"/>
    <sheet name="Sheet1" sheetId="8" r:id="rId6"/>
  </sheets>
  <calcPr calcId="125725"/>
</workbook>
</file>

<file path=xl/calcChain.xml><?xml version="1.0" encoding="utf-8"?>
<calcChain xmlns="http://schemas.openxmlformats.org/spreadsheetml/2006/main">
  <c r="W27" i="3"/>
  <c r="Y27"/>
  <c r="Y28" s="1"/>
  <c r="AE107"/>
  <c r="Z17"/>
  <c r="Y17"/>
  <c r="W58"/>
  <c r="AA58" s="1"/>
  <c r="AC58" s="1"/>
  <c r="D4" i="5"/>
  <c r="D8"/>
  <c r="C10"/>
  <c r="B10"/>
  <c r="D6"/>
  <c r="D3"/>
  <c r="G9"/>
  <c r="N167" i="3"/>
  <c r="M167"/>
  <c r="X163"/>
  <c r="AB163" s="1"/>
  <c r="AD163" s="1"/>
  <c r="W163"/>
  <c r="AA163" s="1"/>
  <c r="AC163" s="1"/>
  <c r="X162"/>
  <c r="AB162" s="1"/>
  <c r="AD162" s="1"/>
  <c r="W162"/>
  <c r="AA162" s="1"/>
  <c r="AC162" s="1"/>
  <c r="X144"/>
  <c r="AB144" s="1"/>
  <c r="AD144" s="1"/>
  <c r="W144"/>
  <c r="AA144" s="1"/>
  <c r="AC144" s="1"/>
  <c r="X143"/>
  <c r="AB143" s="1"/>
  <c r="AD143" s="1"/>
  <c r="W143"/>
  <c r="AA143" s="1"/>
  <c r="AC143" s="1"/>
  <c r="X142"/>
  <c r="AB142" s="1"/>
  <c r="AD142" s="1"/>
  <c r="W142"/>
  <c r="AA142" s="1"/>
  <c r="AC142" s="1"/>
  <c r="X138"/>
  <c r="AB138" s="1"/>
  <c r="AD138" s="1"/>
  <c r="W138"/>
  <c r="AA138" s="1"/>
  <c r="AC138" s="1"/>
  <c r="X137"/>
  <c r="AB137" s="1"/>
  <c r="AD137" s="1"/>
  <c r="W137"/>
  <c r="AA137" s="1"/>
  <c r="AC137" s="1"/>
  <c r="X132"/>
  <c r="AB132" s="1"/>
  <c r="AD132" s="1"/>
  <c r="AD133" s="1"/>
  <c r="W132"/>
  <c r="AA132" s="1"/>
  <c r="AC132" s="1"/>
  <c r="AC133" s="1"/>
  <c r="X127"/>
  <c r="AB127" s="1"/>
  <c r="AD127" s="1"/>
  <c r="W127"/>
  <c r="AA127" s="1"/>
  <c r="AC127" s="1"/>
  <c r="X126"/>
  <c r="AB126" s="1"/>
  <c r="AD126" s="1"/>
  <c r="W126"/>
  <c r="AA126" s="1"/>
  <c r="AC126" s="1"/>
  <c r="X113"/>
  <c r="AB113" s="1"/>
  <c r="W113"/>
  <c r="AA113" s="1"/>
  <c r="X112"/>
  <c r="AB112" s="1"/>
  <c r="AD112" s="1"/>
  <c r="W112"/>
  <c r="AA112" s="1"/>
  <c r="AC112" s="1"/>
  <c r="X111"/>
  <c r="AB111" s="1"/>
  <c r="AD111" s="1"/>
  <c r="W111"/>
  <c r="AA111" s="1"/>
  <c r="AC111" s="1"/>
  <c r="X110"/>
  <c r="AB110" s="1"/>
  <c r="AD110" s="1"/>
  <c r="W110"/>
  <c r="AA110" s="1"/>
  <c r="AC110" s="1"/>
  <c r="X106"/>
  <c r="AB106" s="1"/>
  <c r="AD106" s="1"/>
  <c r="W106"/>
  <c r="AA106" s="1"/>
  <c r="AC106" s="1"/>
  <c r="X105"/>
  <c r="AB105" s="1"/>
  <c r="AD105" s="1"/>
  <c r="W105"/>
  <c r="AA105" s="1"/>
  <c r="AC105" s="1"/>
  <c r="X101"/>
  <c r="AB101" s="1"/>
  <c r="AD101" s="1"/>
  <c r="AD102" s="1"/>
  <c r="W101"/>
  <c r="AA101" s="1"/>
  <c r="AC101" s="1"/>
  <c r="AC102" s="1"/>
  <c r="X97"/>
  <c r="AB97" s="1"/>
  <c r="AD97" s="1"/>
  <c r="AD98" s="1"/>
  <c r="W97"/>
  <c r="AA97" s="1"/>
  <c r="AC97" s="1"/>
  <c r="AC98" s="1"/>
  <c r="X93"/>
  <c r="AB93" s="1"/>
  <c r="AD93" s="1"/>
  <c r="W93"/>
  <c r="AA93" s="1"/>
  <c r="AC93" s="1"/>
  <c r="X92"/>
  <c r="AB92" s="1"/>
  <c r="AD92" s="1"/>
  <c r="W92"/>
  <c r="AA92" s="1"/>
  <c r="AC92" s="1"/>
  <c r="X91"/>
  <c r="AB91" s="1"/>
  <c r="W91"/>
  <c r="AA91" s="1"/>
  <c r="AC91" s="1"/>
  <c r="X90"/>
  <c r="AB90" s="1"/>
  <c r="AD90" s="1"/>
  <c r="W90"/>
  <c r="Y90" s="1"/>
  <c r="X89"/>
  <c r="AB89" s="1"/>
  <c r="AD89" s="1"/>
  <c r="W89"/>
  <c r="AA89" s="1"/>
  <c r="AC89" s="1"/>
  <c r="X88"/>
  <c r="AB88" s="1"/>
  <c r="AD88" s="1"/>
  <c r="W88"/>
  <c r="Y88" s="1"/>
  <c r="X87"/>
  <c r="AB87" s="1"/>
  <c r="AD87" s="1"/>
  <c r="W87"/>
  <c r="AA87" s="1"/>
  <c r="AC87" s="1"/>
  <c r="X78"/>
  <c r="AB78" s="1"/>
  <c r="AD78" s="1"/>
  <c r="W78"/>
  <c r="AA78" s="1"/>
  <c r="AC78" s="1"/>
  <c r="X77"/>
  <c r="AB77" s="1"/>
  <c r="AD77" s="1"/>
  <c r="W77"/>
  <c r="AA77" s="1"/>
  <c r="AC77" s="1"/>
  <c r="X76"/>
  <c r="AB76" s="1"/>
  <c r="AD76" s="1"/>
  <c r="W76"/>
  <c r="AA76" s="1"/>
  <c r="AC76" s="1"/>
  <c r="X75"/>
  <c r="AB75" s="1"/>
  <c r="AD75" s="1"/>
  <c r="W75"/>
  <c r="AA75" s="1"/>
  <c r="AC75" s="1"/>
  <c r="X74"/>
  <c r="AB74" s="1"/>
  <c r="AD74" s="1"/>
  <c r="W74"/>
  <c r="AA74" s="1"/>
  <c r="AC74" s="1"/>
  <c r="X73"/>
  <c r="AB73" s="1"/>
  <c r="AD73" s="1"/>
  <c r="W73"/>
  <c r="AA73" s="1"/>
  <c r="AC73" s="1"/>
  <c r="X72"/>
  <c r="AB72" s="1"/>
  <c r="AD72" s="1"/>
  <c r="W72"/>
  <c r="Y72" s="1"/>
  <c r="X71"/>
  <c r="AB71" s="1"/>
  <c r="AD71" s="1"/>
  <c r="W71"/>
  <c r="Y71" s="1"/>
  <c r="X70"/>
  <c r="AB70" s="1"/>
  <c r="AD70" s="1"/>
  <c r="W70"/>
  <c r="AA70" s="1"/>
  <c r="AC70" s="1"/>
  <c r="X65"/>
  <c r="AB65" s="1"/>
  <c r="AD65" s="1"/>
  <c r="W65"/>
  <c r="AA65" s="1"/>
  <c r="AC65" s="1"/>
  <c r="X64"/>
  <c r="AB64" s="1"/>
  <c r="AD64" s="1"/>
  <c r="W64"/>
  <c r="AA64" s="1"/>
  <c r="AC64" s="1"/>
  <c r="X59"/>
  <c r="AB59" s="1"/>
  <c r="AD59" s="1"/>
  <c r="W59"/>
  <c r="Y59" s="1"/>
  <c r="X58"/>
  <c r="AB58" s="1"/>
  <c r="AD58" s="1"/>
  <c r="X53"/>
  <c r="AB53" s="1"/>
  <c r="AD53" s="1"/>
  <c r="AD54" s="1"/>
  <c r="W53"/>
  <c r="Y53" s="1"/>
  <c r="Y54" s="1"/>
  <c r="X48"/>
  <c r="AB48" s="1"/>
  <c r="AD48" s="1"/>
  <c r="AD49" s="1"/>
  <c r="W48"/>
  <c r="Y48" s="1"/>
  <c r="Y49" s="1"/>
  <c r="X37"/>
  <c r="AB37" s="1"/>
  <c r="AD37" s="1"/>
  <c r="AD38" s="1"/>
  <c r="W37"/>
  <c r="Y37" s="1"/>
  <c r="Y38" s="1"/>
  <c r="X32"/>
  <c r="AB32" s="1"/>
  <c r="AD32" s="1"/>
  <c r="AD33" s="1"/>
  <c r="W32"/>
  <c r="Y32" s="1"/>
  <c r="Y33" s="1"/>
  <c r="X27"/>
  <c r="AB27" s="1"/>
  <c r="AD27" s="1"/>
  <c r="AD28" s="1"/>
  <c r="X22"/>
  <c r="X23" s="1"/>
  <c r="W22"/>
  <c r="AA22" s="1"/>
  <c r="AC22" s="1"/>
  <c r="AC23" s="1"/>
  <c r="X16"/>
  <c r="AB16" s="1"/>
  <c r="W16"/>
  <c r="W17" s="1"/>
  <c r="K22"/>
  <c r="D47" i="4"/>
  <c r="B47"/>
  <c r="AC128" i="3" l="1"/>
  <c r="AC164"/>
  <c r="AD164"/>
  <c r="X164"/>
  <c r="AA164"/>
  <c r="W164"/>
  <c r="AB164"/>
  <c r="AC145"/>
  <c r="AD145"/>
  <c r="AA145"/>
  <c r="W145"/>
  <c r="X145"/>
  <c r="AB145"/>
  <c r="AD139"/>
  <c r="AC139"/>
  <c r="AB139"/>
  <c r="X139"/>
  <c r="W139"/>
  <c r="AA139"/>
  <c r="X133"/>
  <c r="AB133"/>
  <c r="W133"/>
  <c r="AA133"/>
  <c r="AD128"/>
  <c r="AA128"/>
  <c r="W128"/>
  <c r="X128"/>
  <c r="AB128"/>
  <c r="W114"/>
  <c r="AD114"/>
  <c r="AA114"/>
  <c r="AC114"/>
  <c r="X114"/>
  <c r="AB114"/>
  <c r="AD107"/>
  <c r="AC107"/>
  <c r="X107"/>
  <c r="AB107"/>
  <c r="W107"/>
  <c r="AA107"/>
  <c r="X102"/>
  <c r="AB102"/>
  <c r="W102"/>
  <c r="AA102"/>
  <c r="X98"/>
  <c r="AB98"/>
  <c r="W98"/>
  <c r="AA98"/>
  <c r="X94"/>
  <c r="AB94"/>
  <c r="AD79"/>
  <c r="W79"/>
  <c r="AB79"/>
  <c r="X79"/>
  <c r="W94"/>
  <c r="AD60"/>
  <c r="AD66"/>
  <c r="W60"/>
  <c r="AC66"/>
  <c r="X17"/>
  <c r="AB17"/>
  <c r="W66"/>
  <c r="AA66"/>
  <c r="X28"/>
  <c r="AB28"/>
  <c r="X33"/>
  <c r="AB33"/>
  <c r="X38"/>
  <c r="AB38"/>
  <c r="X49"/>
  <c r="AB49"/>
  <c r="X54"/>
  <c r="AB54"/>
  <c r="X60"/>
  <c r="AB60"/>
  <c r="W23"/>
  <c r="AA23"/>
  <c r="W28"/>
  <c r="W33"/>
  <c r="W38"/>
  <c r="W49"/>
  <c r="W54"/>
  <c r="X66"/>
  <c r="AB66"/>
  <c r="Y142"/>
  <c r="AD91"/>
  <c r="AD94" s="1"/>
  <c r="AB22"/>
  <c r="AB167" s="1"/>
  <c r="Z142"/>
  <c r="X167"/>
  <c r="AA16"/>
  <c r="AA17" s="1"/>
  <c r="D10" i="5"/>
  <c r="G8"/>
  <c r="Z144" i="3"/>
  <c r="Y144"/>
  <c r="Y143"/>
  <c r="Z143"/>
  <c r="AA90"/>
  <c r="AC90" s="1"/>
  <c r="Z22"/>
  <c r="Z23" s="1"/>
  <c r="Z162"/>
  <c r="Z163"/>
  <c r="Y162"/>
  <c r="Y164" s="1"/>
  <c r="Y163"/>
  <c r="Z137"/>
  <c r="Z138"/>
  <c r="Y137"/>
  <c r="Y139" s="1"/>
  <c r="Y138"/>
  <c r="Z132"/>
  <c r="Z133" s="1"/>
  <c r="Y132"/>
  <c r="Y133" s="1"/>
  <c r="Z126"/>
  <c r="Z128" s="1"/>
  <c r="Z127"/>
  <c r="Y126"/>
  <c r="Y127"/>
  <c r="Z110"/>
  <c r="Z114" s="1"/>
  <c r="Z111"/>
  <c r="Z112"/>
  <c r="Z113"/>
  <c r="Y110"/>
  <c r="Y111"/>
  <c r="Y112"/>
  <c r="Y113"/>
  <c r="Z105"/>
  <c r="Z107" s="1"/>
  <c r="Z106"/>
  <c r="Y105"/>
  <c r="Y106"/>
  <c r="Z101"/>
  <c r="Z102" s="1"/>
  <c r="Y101"/>
  <c r="Y102" s="1"/>
  <c r="Z97"/>
  <c r="Z98" s="1"/>
  <c r="Y97"/>
  <c r="Y98" s="1"/>
  <c r="AA88"/>
  <c r="AC88" s="1"/>
  <c r="AC94" s="1"/>
  <c r="Z88"/>
  <c r="Z89"/>
  <c r="Z90"/>
  <c r="Z91"/>
  <c r="Z92"/>
  <c r="Z93"/>
  <c r="Y89"/>
  <c r="Y91"/>
  <c r="Y92"/>
  <c r="Y93"/>
  <c r="Z87"/>
  <c r="Y87"/>
  <c r="AA71"/>
  <c r="AA72"/>
  <c r="AC72" s="1"/>
  <c r="Z70"/>
  <c r="Z71"/>
  <c r="Z72"/>
  <c r="Z73"/>
  <c r="Z74"/>
  <c r="Z75"/>
  <c r="Z76"/>
  <c r="Z77"/>
  <c r="Z78"/>
  <c r="Y75"/>
  <c r="Y76"/>
  <c r="Y77"/>
  <c r="Y78"/>
  <c r="Y70"/>
  <c r="Y73"/>
  <c r="Y74"/>
  <c r="Z64"/>
  <c r="Z65"/>
  <c r="Y64"/>
  <c r="Y65"/>
  <c r="AA59"/>
  <c r="AC59" s="1"/>
  <c r="AC60" s="1"/>
  <c r="Z59"/>
  <c r="Z58"/>
  <c r="Y58"/>
  <c r="Y60" s="1"/>
  <c r="AA53"/>
  <c r="Z53"/>
  <c r="Z54" s="1"/>
  <c r="AA48"/>
  <c r="Z48"/>
  <c r="Z49" s="1"/>
  <c r="AA37"/>
  <c r="Z37"/>
  <c r="Z38" s="1"/>
  <c r="AA32"/>
  <c r="Z32"/>
  <c r="Z33" s="1"/>
  <c r="AA27"/>
  <c r="Z27"/>
  <c r="Z28" s="1"/>
  <c r="Y22"/>
  <c r="Y23" s="1"/>
  <c r="Y107" l="1"/>
  <c r="Y128"/>
  <c r="Z139"/>
  <c r="Z164"/>
  <c r="Z145"/>
  <c r="Y145"/>
  <c r="Y114"/>
  <c r="Y94"/>
  <c r="Z94"/>
  <c r="AA94"/>
  <c r="AA79"/>
  <c r="Z79"/>
  <c r="Y79"/>
  <c r="AC71"/>
  <c r="AC79" s="1"/>
  <c r="Y66"/>
  <c r="Z60"/>
  <c r="Z66"/>
  <c r="AC37"/>
  <c r="AC38" s="1"/>
  <c r="AA38"/>
  <c r="AC48"/>
  <c r="AC49" s="1"/>
  <c r="AA49"/>
  <c r="AD22"/>
  <c r="AD23" s="1"/>
  <c r="AB23"/>
  <c r="AC53"/>
  <c r="AC54" s="1"/>
  <c r="AA54"/>
  <c r="AA60"/>
  <c r="AC27"/>
  <c r="AC28" s="1"/>
  <c r="AA28"/>
  <c r="AC32"/>
  <c r="AC33" s="1"/>
  <c r="AA33"/>
</calcChain>
</file>

<file path=xl/sharedStrings.xml><?xml version="1.0" encoding="utf-8"?>
<sst xmlns="http://schemas.openxmlformats.org/spreadsheetml/2006/main" count="949" uniqueCount="396">
  <si>
    <t>I</t>
  </si>
  <si>
    <t>Satuan</t>
  </si>
  <si>
    <t>Realisasi Kinerja Pada Triwulan</t>
  </si>
  <si>
    <t>Ket.</t>
  </si>
  <si>
    <t>II</t>
  </si>
  <si>
    <t>III</t>
  </si>
  <si>
    <t>IV</t>
  </si>
  <si>
    <t>12=8+9+10+11</t>
  </si>
  <si>
    <t>13=12/7*100</t>
  </si>
  <si>
    <t>14=6+12</t>
  </si>
  <si>
    <t>15=14/5*100</t>
  </si>
  <si>
    <t>K</t>
  </si>
  <si>
    <t>bulan</t>
  </si>
  <si>
    <t>Predikat</t>
  </si>
  <si>
    <t>orang</t>
  </si>
  <si>
    <t>No.</t>
  </si>
  <si>
    <t>Sasaran : Mewujudkan Peningkatan Pelaksanaan Pemerintahan yang Bersih, Transparan, Tidak KKN dan Berorientasi pada Pelayanan Publik</t>
  </si>
  <si>
    <t>Target Renstra SKPD padaTahun 2014 s/d 2018 (periode Renstra SKPD)</t>
  </si>
  <si>
    <t>SKPD Penanggung Jawab</t>
  </si>
  <si>
    <t>Rata-Rata Capaian Kinerja (%)</t>
  </si>
  <si>
    <t>JUMLAH ANGGARAN DAN REALISASI DARI SELURUH PROGRAM</t>
  </si>
  <si>
    <t>TOTAL RATA-RATA CAPAIAN KINERJA DAN ANGGARAN DARI SELURH PROGRAM (PROGRAM 1  s.d  PROGRAM…)</t>
  </si>
  <si>
    <t>PREDIKAT KINERJA DARI SELRUH PROGRAM (PROGRAM 1  s/d  PROGRAM…)</t>
  </si>
  <si>
    <t>Faktor Pendorong kebehasilan Kinerja:</t>
  </si>
  <si>
    <t>Faktor Penghambat Pencapaian Kinerja</t>
  </si>
  <si>
    <t>Tindak lanjut yang dilakukan dalam triwulan berikut:</t>
  </si>
  <si>
    <t>Tindaklanjut yang diperlukan dalam RKPD berikutnya:</t>
  </si>
  <si>
    <t>1.</t>
  </si>
  <si>
    <t>2.</t>
  </si>
  <si>
    <t>3.</t>
  </si>
  <si>
    <t>4.</t>
  </si>
  <si>
    <t>5.</t>
  </si>
  <si>
    <t>6.</t>
  </si>
  <si>
    <t>7.</t>
  </si>
  <si>
    <t>Meningkatnya penanganan bencana alam.</t>
  </si>
  <si>
    <t>desa</t>
  </si>
  <si>
    <t>Meningkatnya kualitas lingkungan hidup.</t>
  </si>
  <si>
    <t>Meningkatnya tertib administrasi kependudukan.</t>
  </si>
  <si>
    <t>Terbinanya UKS/LSS.</t>
  </si>
  <si>
    <t>Terfasilitasinya administrasi kependudukan.</t>
  </si>
  <si>
    <t>Meningkatnya ketepatan perencanaan pembangunan daerah.</t>
  </si>
  <si>
    <t>Terbinanya kerukunan antar umat beragama.</t>
  </si>
  <si>
    <t>Terfasilitasinya kegiatan keagamaan.</t>
  </si>
  <si>
    <t>Tersosialisasinya penanganan bencana alam.</t>
  </si>
  <si>
    <t>Terfasilitasinya gerakan budaya sehat dan kebersihan lingkungan.</t>
  </si>
  <si>
    <t>Meningkatnya tertib administrasi desa/kelurahan.</t>
  </si>
  <si>
    <t>Terbinanya hansip/linmas desa.</t>
  </si>
  <si>
    <t>Meningkatnya kualitas kegiatan keagamaan.</t>
  </si>
  <si>
    <t>Program Pengendalian Pencemaran dan Perusakan Lingkungan Hidup.</t>
  </si>
  <si>
    <t>Program Upaya Kesehatan Masyarakat.</t>
  </si>
  <si>
    <t>Program Penataan Administrasi Kependudukan.</t>
  </si>
  <si>
    <t>Program pengembangan data/informasi/statistik daerah.</t>
  </si>
  <si>
    <t>Fasilitasi Penyusunan dan pemberdayaan profil desa dan kelurahan.</t>
  </si>
  <si>
    <t>Tercapainya peningkatan pelaksanaan siskamswakarsa di daerah.</t>
  </si>
  <si>
    <t>Fasilitasi Pemberdayaan dan Kesejahteraan Keluarga (PKK).</t>
  </si>
  <si>
    <t>Terfasilitasinya PKK.</t>
  </si>
  <si>
    <t>Tersedianya jasa komunikasi, sumber daya air dan listrik.</t>
  </si>
  <si>
    <t>Meningkatnya kelancaran pelayanan administrasi perkantoran.</t>
  </si>
  <si>
    <t>Tersedianya ATK.</t>
  </si>
  <si>
    <t>Tersedianya barang cetakan dan penggandaan.</t>
  </si>
  <si>
    <t>Tersedianya bahan bacaan dan peraturan perundang-undangan.</t>
  </si>
  <si>
    <t>Terlaksananya rapat-rapat koordinasi dan konsultasi luar daerah.</t>
  </si>
  <si>
    <t>Terlaksananya rapat-rapat koordinasi dan konsultasi dalam daerah.</t>
  </si>
  <si>
    <t>Meningkatnya sarana dan prasarana aparatur.</t>
  </si>
  <si>
    <t>Tersedianya peralatan gedung kantor.</t>
  </si>
  <si>
    <t>Program Pelayanan Administrasi Perkantoran.</t>
  </si>
  <si>
    <t>Penyediaan jasa komunikasi, sumber daya air dan listrik.</t>
  </si>
  <si>
    <t>Penyediaan jasa kebersihan kantor.</t>
  </si>
  <si>
    <t>Penyediaan barang cetakan dan penggandaan.</t>
  </si>
  <si>
    <t>Penyediaan alat tulis kantor.</t>
  </si>
  <si>
    <t>Penyediaan komponen instalasi listrik/penerangan bangunan kantor.</t>
  </si>
  <si>
    <t>Penyediaan bahan bacaan dan peraturan perundang-undangan.</t>
  </si>
  <si>
    <t>Penyediaan makanan dan minuman.</t>
  </si>
  <si>
    <t>Rapat-rapat koordinasi dan konsultasi luar daerah.</t>
  </si>
  <si>
    <t>Rapat-rapat koordinasi dan konsultasi dalam daerah.</t>
  </si>
  <si>
    <t>Pengadaan perlengkapan gedung kantor.</t>
  </si>
  <si>
    <t>Pengadaan peralatan gedung kantor.</t>
  </si>
  <si>
    <t>Pemeliharaan rutin/berkala rumah dinas.</t>
  </si>
  <si>
    <t>Pemeliharaan rutin/berkala gedung kantor.</t>
  </si>
  <si>
    <t>Pemeliharaan rutin/berkala kendaraan dinas/operasional.</t>
  </si>
  <si>
    <t>Pemeliharaan rutin/berkala perlengkapan gedung kantor.</t>
  </si>
  <si>
    <t>Pemeliharaan rutin/berkala peralatan gedung kantor.</t>
  </si>
  <si>
    <t>Terpeliharanya rumah dinas secara rutin/berkala.</t>
  </si>
  <si>
    <t>Terpeliharanya gedung kantor secara rutin/berkala.</t>
  </si>
  <si>
    <t>Terpeliharanya perlengkapan kantor secara rutin/berkala.</t>
  </si>
  <si>
    <t>Terpeliharanya peralatan kantor secara rutin/berkala.</t>
  </si>
  <si>
    <t>Meningkatnya kualitas pelayanan aparatur di kecamatan.</t>
  </si>
  <si>
    <t>Program Peningkatan Kapasitas Aparatur Pemerintahan Desa.</t>
  </si>
  <si>
    <t>kgt</t>
  </si>
  <si>
    <t>a.</t>
  </si>
  <si>
    <t>b.</t>
  </si>
  <si>
    <t>Terpenuhinya target pendapatan.</t>
  </si>
  <si>
    <t>Terpenuhinya makanan dan minuman untuk kegiatan kantor.</t>
  </si>
  <si>
    <t>c.</t>
  </si>
  <si>
    <t>d.</t>
  </si>
  <si>
    <t>e.</t>
  </si>
  <si>
    <t>f.</t>
  </si>
  <si>
    <t>g.</t>
  </si>
  <si>
    <t>h.</t>
  </si>
  <si>
    <t>i.</t>
  </si>
  <si>
    <t>URUSAN STATISTIK</t>
  </si>
  <si>
    <t>Meningkatnya ketersediaan kebutuhan pokok masyarakat.</t>
  </si>
  <si>
    <t>Lampiran Tabel  2.1</t>
  </si>
  <si>
    <t>Hal - 1</t>
  </si>
  <si>
    <t>Disetujui,</t>
  </si>
  <si>
    <t>Penyusunan Profil Kecamatan.</t>
  </si>
  <si>
    <t>BELANJA TIDAK LANGSUNG</t>
  </si>
  <si>
    <t xml:space="preserve"> CAMAT TLOGOMULYO,</t>
  </si>
  <si>
    <t>Drs. WIDODO BUDI WIBOWO</t>
  </si>
  <si>
    <t>Pembina Tingkat I</t>
  </si>
  <si>
    <t>NIP. 19630321  199403  1   007</t>
  </si>
  <si>
    <t xml:space="preserve">EVALUASI TERHADAP HASIL RENJA SKPD </t>
  </si>
  <si>
    <t>RENJA KECAMATAN TLOGOMULYO</t>
  </si>
  <si>
    <t>KABUPATEN TEMANGGUNG</t>
  </si>
  <si>
    <t>Sasaran</t>
  </si>
  <si>
    <t>Urusan/Bidang Urusan  Pemerintahan Daerah dan Program/Kegiatan</t>
  </si>
  <si>
    <t>Indikator Kinerja Program (Outcome) / kegiatan (Output)</t>
  </si>
  <si>
    <t>Realisasi Capaian Kinerja Renstra SKPD s/d  Renja SKPD tahun lalu (n-2)</t>
  </si>
  <si>
    <t>Target kinerja dan anggaran Renja SKPD Tahun berjalan (Tahun 2016) yang dievaluasi</t>
  </si>
  <si>
    <t>4.A</t>
  </si>
  <si>
    <t>Tingkat Capaian Kinerja dan Realisasi Anggaran Renja SKPD yang dievaluasi (Tahun 2016)</t>
  </si>
  <si>
    <t>Realisasi Capaian Kinerja dan Anggaran Renja SKPD yang dievaluasi (Tahun 2016)</t>
  </si>
  <si>
    <t>Realisasi Kinerja dan Anggaran Renstra SKPD s/d tahun 2016 (akhir tahun pelaksanaan RKPD)</t>
  </si>
  <si>
    <t>Tingkat Capaian Kinerja dan Realisasi Anggaran Renstra SKPD s/d Tahun 2016</t>
  </si>
  <si>
    <t>Rp.</t>
  </si>
  <si>
    <t>Rp. RENJA</t>
  </si>
  <si>
    <t>RP. DPA</t>
  </si>
  <si>
    <t>Belanja Pegawai</t>
  </si>
  <si>
    <t>Gaji dan Tunjangan Pegawai</t>
  </si>
  <si>
    <t>Meningkatnya kesejahteraan pegawai.</t>
  </si>
  <si>
    <t>Terbayarnya gaji dan tunjangan.</t>
  </si>
  <si>
    <t>BELANJA LANGSUNG</t>
  </si>
  <si>
    <t>A.</t>
  </si>
  <si>
    <t>KESEHATAN</t>
  </si>
  <si>
    <t>Pembinaan UKS/LSS</t>
  </si>
  <si>
    <t>SD/MI/TK</t>
  </si>
  <si>
    <t>B.</t>
  </si>
  <si>
    <t>PERENCANAAN PEMBANGUNAN</t>
  </si>
  <si>
    <t>Program Perencanaan Pembangunan Daerah.</t>
  </si>
  <si>
    <t>Tersusunnya perencanaan dan pelaporan SKPD yang tepat waktu.</t>
  </si>
  <si>
    <t>C.</t>
  </si>
  <si>
    <t>LINGKUNGAN HIDUP</t>
  </si>
  <si>
    <t>Fasilitasi gerakan budaya sehat dan kebersihan lingkungan.</t>
  </si>
  <si>
    <t>Penyusunan dan pelaporan dokumen perencanaan.</t>
  </si>
  <si>
    <t>D.</t>
  </si>
  <si>
    <t>KEPENDUDUKAN DAN CATATAN SIPIL</t>
  </si>
  <si>
    <t>Fasilitasi administrasi kependudukan.</t>
  </si>
  <si>
    <t>E.</t>
  </si>
  <si>
    <t>PEMBERDAYAAN PEREMPUAN DAN PERLINDUNGAN ANAK</t>
  </si>
  <si>
    <t>Program Keserasian Kebijakan Peningkatan Kualitas Anak dan Perempuan.</t>
  </si>
  <si>
    <t>Meningkatnya kualitas SDM pengusus PKK.</t>
  </si>
  <si>
    <t>F.</t>
  </si>
  <si>
    <t>SOSIAL</t>
  </si>
  <si>
    <t>Program Pencegahan dan Kesiapsiagaan.</t>
  </si>
  <si>
    <t>Sosialisasi dan pemantauan potensi bencana alam.</t>
  </si>
  <si>
    <t>G.</t>
  </si>
  <si>
    <t>KEBUDAYAAN</t>
  </si>
  <si>
    <t>Program Pengembangan Nilai Keagamaan.</t>
  </si>
  <si>
    <t>Fasilitasi kegiatan keagamaan.</t>
  </si>
  <si>
    <t>H.</t>
  </si>
  <si>
    <t>KESATUAN BANGSA DAN POLITIK DALAM NEGERI</t>
  </si>
  <si>
    <t>Pembinaan kerukunan antar umat beragama.</t>
  </si>
  <si>
    <t>Peningkatan kapasitas aparat dalam rangka pelaksanaan siskamswakarsa di daerah.</t>
  </si>
  <si>
    <t>Pembinaan hansip/linmas.</t>
  </si>
  <si>
    <t>I.</t>
  </si>
  <si>
    <t>OTONOMI DAERAH,PEMERINTAHAN UMUM,ADMINISTRASI KEUANGAN,PERANGKAT DAERAH, KEPEGAWAIAN DAN PERSANDIAN</t>
  </si>
  <si>
    <t>Tersedianya jasa kebersihan kantor.</t>
  </si>
  <si>
    <t>Tersedianya komponen instalasi listrik/penerangan bangunan kantor.</t>
  </si>
  <si>
    <t>J.</t>
  </si>
  <si>
    <t>Program Peningkatan Sarana dan Prasarana Aparatur.</t>
  </si>
  <si>
    <t>Terpenuhinya perlengkapan gedung kantor.</t>
  </si>
  <si>
    <t>buah/set</t>
  </si>
  <si>
    <t>Terpeliharanyakendaraan dinas secara rutin/berkala.</t>
  </si>
  <si>
    <t>Program Peningkatan Disiplin Aparatur.</t>
  </si>
  <si>
    <t>Pengadaan pakaian dinas beserta perlengkapannya.</t>
  </si>
  <si>
    <t>Terpenuhinya kebutuhan pakaian dinas bagi pegawai.</t>
  </si>
  <si>
    <t>buah</t>
  </si>
  <si>
    <t>Program Peningkatan dan Pengembangan Pengelolaan Keuangan Daerah.</t>
  </si>
  <si>
    <t>Koordinasi pengembangan potensi desa/kelurahan.</t>
  </si>
  <si>
    <t>Program Pembinaan dan Fasilitasi Pengelolaan Keuangan desa.</t>
  </si>
  <si>
    <t>Fasilitasi dana transfer.</t>
  </si>
  <si>
    <t>Terlaksananya kegiatan fasilitasi dana transfer.</t>
  </si>
  <si>
    <t>Fasilitasi dan evaluasi Perdes tentang APBDes.</t>
  </si>
  <si>
    <t>Meningkatnya kualitas pelayanan masyarakat yang bebas KKN.</t>
  </si>
  <si>
    <t>Meningkatnya kualitas pelayanan aparatur desa.</t>
  </si>
  <si>
    <t>Meningkatnya kapasitas aparatur pemerintahan desa.</t>
  </si>
  <si>
    <t>Fasilitasi kegiatan pengisian Kades dan Perdes.</t>
  </si>
  <si>
    <t>Terisinya kekosongan Kepala Desa dan Perangkat Desa.</t>
  </si>
  <si>
    <t>Rapat koordinasi Kades dan Perdes.</t>
  </si>
  <si>
    <t>Terlaksananya rapat koordinasi Kepala Desa dan Perangkat Desa.</t>
  </si>
  <si>
    <t>Pelatihan aparatur Pemerintah Desa/Kelurahan.</t>
  </si>
  <si>
    <t>Terlaksananya pelatihan aparatur pemerintah desa.</t>
  </si>
  <si>
    <t>Fasilitasi pengisian BPD dan pelantikan BPD antar waktu.</t>
  </si>
  <si>
    <t>Terlaksananya pengisian anggota BPD.</t>
  </si>
  <si>
    <t>Peningkatan Sistem Pengawasan Internal dan Pengendalian Pelaksana Kebijakan KDH.</t>
  </si>
  <si>
    <t>Monitoring pelaksanaan pembangunan tingkat kecamatan.</t>
  </si>
  <si>
    <t>Terlaksananya monitoring pembangunan di tingkat kecamatan.</t>
  </si>
  <si>
    <t>Fasilitasi dan verifikasi  pelayanan Administrasi Terpadu Kecamatan (PATEN).</t>
  </si>
  <si>
    <t>Terselenggaranya administrasi kecamatan terpadu.</t>
  </si>
  <si>
    <t>KETAHANAN PANGAN</t>
  </si>
  <si>
    <t>Peningkatan Ketahanan Pangan Pertanian/Pertanian.</t>
  </si>
  <si>
    <t>Pendampingan Program Raskin</t>
  </si>
  <si>
    <t>Tersalurnya raskin dengan baik.</t>
  </si>
  <si>
    <t>K.</t>
  </si>
  <si>
    <t>PEMBERDAYAAN MASYARAKAT DESA</t>
  </si>
  <si>
    <t>Program Peningkatan Partisipasi Masyarakat Dalam Membangun Desa/Kelurahan.</t>
  </si>
  <si>
    <t>Penyusunan RKP Desa.</t>
  </si>
  <si>
    <t>Meningkatnya partisipasi masyarakat dalam membangun desa/kelurahan.</t>
  </si>
  <si>
    <t>Terlaksananya penyusunan RKP Desa.</t>
  </si>
  <si>
    <t>Fasilitasi dan pelaksanaan Musyawarah Perencanaan Pembangunan di Tingkat Desa/Kelurahan dan Tingkat Kecamatan.</t>
  </si>
  <si>
    <t>Terlaksananya musrenbang tingkat desa/kelurahan dan tingkat kecamatan.</t>
  </si>
  <si>
    <t>Program Peningkatan Keberdayaan Masyarakat Pedesaan.</t>
  </si>
  <si>
    <t>Pemberdayaan lembaga dan organisasi masyarakat pedesaan.</t>
  </si>
  <si>
    <t>Meningkatnya kualitas aparatur desa.</t>
  </si>
  <si>
    <t>Terbinanya  sumber daya lembaga dan organisasi masyarakat desa.</t>
  </si>
  <si>
    <t>Fasilitasi PWK</t>
  </si>
  <si>
    <t>Terfasilitasinya program PWK.</t>
  </si>
  <si>
    <t>Fasilitasi kegiatan pendampingan desa binaan.</t>
  </si>
  <si>
    <t>Terfasilitasinya kegiatan pendampingan desa binaan.</t>
  </si>
  <si>
    <t>L.</t>
  </si>
  <si>
    <t>RENJA</t>
  </si>
  <si>
    <t>DPA 2016</t>
  </si>
  <si>
    <t>Jumlah</t>
  </si>
  <si>
    <t>(000)</t>
  </si>
  <si>
    <t>12 bln x 4 th</t>
  </si>
  <si>
    <t>12 desa x 4 th</t>
  </si>
  <si>
    <t>12 desa x 5 th</t>
  </si>
  <si>
    <t>12 bulan  x 5 th</t>
  </si>
  <si>
    <t>12 desa  x 5 th</t>
  </si>
  <si>
    <t>12 bulan x 5 th</t>
  </si>
  <si>
    <t>12 bulan x 4 th</t>
  </si>
  <si>
    <t>12 bulan x 5  th</t>
  </si>
  <si>
    <t>12  desa x 5 th</t>
  </si>
  <si>
    <t>di Renstra tidak ada.</t>
  </si>
  <si>
    <t>Hal - 2</t>
  </si>
  <si>
    <t>Hal - 4</t>
  </si>
  <si>
    <t>Hal - 5</t>
  </si>
  <si>
    <t>RK Pemda</t>
  </si>
  <si>
    <t>BL</t>
  </si>
  <si>
    <t>BTL</t>
  </si>
  <si>
    <t>Program pemeliharaan kantrantibmas dan pencegahan tindak kriminal.</t>
  </si>
  <si>
    <t>Meningkatnya kantrantibmas dan pencegahan tindak kriminal.</t>
  </si>
  <si>
    <t>Hal - 3</t>
  </si>
  <si>
    <t>FAKTOR PENGHAMBAT PENCAPAIAN KINERJA DAN TINDAK LANJUT YANG DIPERLUKAN DI TRIWULAN BERIKUTNYA</t>
  </si>
  <si>
    <t>TAHUN 2016</t>
  </si>
  <si>
    <t>Tindak Lanjut Yang Diperlukan/akan Dilakukan</t>
  </si>
  <si>
    <t>Urusan/Bidang Urusan Pemerintahan Daerah dan Program/Kegiatan</t>
  </si>
  <si>
    <t>BELANJA  LANGSUNG</t>
  </si>
  <si>
    <t>Program Upaya Kesehatan Masyarakat</t>
  </si>
  <si>
    <t>Program Perencanaan Pembangunan Daerah</t>
  </si>
  <si>
    <t>Penyusunan dan Pelaporan Dokumen Perencanaan</t>
  </si>
  <si>
    <t>Program Pengendalian Pencemaran dan Perusakan Lingkungan</t>
  </si>
  <si>
    <t>Fasilitasi Gerakan Budaya Sehat dan Kebersihan Lingkungan</t>
  </si>
  <si>
    <t>Program Penataan Administrasi Kependudukan</t>
  </si>
  <si>
    <t>Fasilitasi Administrasi Kependudukan</t>
  </si>
  <si>
    <t>Program Keserasian Kebijakan Kualitas Anak dan Perempuan</t>
  </si>
  <si>
    <t>Fasilitasi Pemberdayaan dan Kesejahteraan Keluarga (PKK)</t>
  </si>
  <si>
    <t>Program Pencegahan dan Kesiap siagaan</t>
  </si>
  <si>
    <t>Sosialisasi dan Pemantauan Potensi Bencana Alam</t>
  </si>
  <si>
    <t>Program Pengembangan Nilai Keagamaan</t>
  </si>
  <si>
    <t>Fasilitasi Kegiatan Keagamaan</t>
  </si>
  <si>
    <t>Pembinaan Kerukunan Antar Umat Beragama</t>
  </si>
  <si>
    <t>Program Pemeliharaan Kantramtibmas dan Pencegahan Tindak Kriminal</t>
  </si>
  <si>
    <t>Peningkatan Kapasitas Aparat dalam Rangka Pelaksanaan Siskamswakarsa di Daerah</t>
  </si>
  <si>
    <t>Pembinaan Hansip/Linmas</t>
  </si>
  <si>
    <t>OTONOMI DAERAH, PEMERINTAHAN UMUM, ADMINISTRASI KEUANGAN, PERANGKAT DAERAH, KEPEGAWAIAN DAN PERSANDIAN</t>
  </si>
  <si>
    <t>Program Pelayanan Administrasi Perkantoran</t>
  </si>
  <si>
    <t>Penyediaan Jasa Komunikasi, Sumber Daya Air dan Listrik</t>
  </si>
  <si>
    <t>Penyediaan Jasa Kebersihan Kantor</t>
  </si>
  <si>
    <t>Penyediaan Alat Tulis Kantor</t>
  </si>
  <si>
    <t>Penyediaan Barang Cetakan dan Penggandaan</t>
  </si>
  <si>
    <t>Penyediaan Komponen Instalasi Listrik/Penerangan Bangunan Kantor</t>
  </si>
  <si>
    <t>Penyediaan Bahan Bacaan dan Peraturan Perundang-undangan</t>
  </si>
  <si>
    <t>Penyediaan Makanan dan Minuman</t>
  </si>
  <si>
    <t>Rapat-Rapat Koordinasi dan Konsltasi Dalam Daerah</t>
  </si>
  <si>
    <t>Rapat-Rapat Koordinasi dan Konsltasi Luar Daerah</t>
  </si>
  <si>
    <t>Program Peningkatan Disiplin Aparatur</t>
  </si>
  <si>
    <t>Pengadaan Pakaian Dinas Beserta Kelengkapannya</t>
  </si>
  <si>
    <t>Program Peningkatan Sarana dan Prasarana Aparatur</t>
  </si>
  <si>
    <t>Pengadaan Perlengkapan Gedung Kantor</t>
  </si>
  <si>
    <t>Pengadaan Peralatan Gedung Kantor</t>
  </si>
  <si>
    <t>Pemeliharaan Rutin/Berkala Rumah Dinas</t>
  </si>
  <si>
    <t>Pemeliharaan Rutin/Berkala Gedung Kantor</t>
  </si>
  <si>
    <t>Pemeliharaan Rutin/Berkala Kendaraan Dinas/Operasional</t>
  </si>
  <si>
    <t>Pemeliharaan Rutin/Berkala Perlengkapan Gedung Kantor</t>
  </si>
  <si>
    <t>Pemeliharaan Rutin/Berkala Peralatan Gedung Kantor</t>
  </si>
  <si>
    <t xml:space="preserve">Program Peningkatan dan Pengembangan Pengelolaan Keuangan </t>
  </si>
  <si>
    <t>Koordinasi Pengembangan Potensi Desa/Kelurahan</t>
  </si>
  <si>
    <t>Program Pembinaan dan Fasilitasi Pengelolaan Keuangan Desa</t>
  </si>
  <si>
    <t>Fasilitasi Dana Transver</t>
  </si>
  <si>
    <t>Fasilitasi dan Evaluasi Perdes Tentang APBDes</t>
  </si>
  <si>
    <t>Program Peningkatan Kapasitas Aparatur Pemerintah Desa</t>
  </si>
  <si>
    <t>Fasilitasi Kegiatan Pengisian Kades dan Perdes</t>
  </si>
  <si>
    <t>Rapat Koordinasi Kades dan Perdes</t>
  </si>
  <si>
    <t>Pelatihan Aparatur Pemerintah Desa/Kelurahan</t>
  </si>
  <si>
    <t>Fasilitasi Pengisian BPD dan Pelantkan BPD antar Waktu</t>
  </si>
  <si>
    <t>Peningkatan Sistem Pengawasan Internal dan Pengendalian Pelaksanaan Kebijakan KDH</t>
  </si>
  <si>
    <t>Monitoring Pelaksanaan Pembangunan Tingkat Kecamatan</t>
  </si>
  <si>
    <t>Fasilitasi dan Verifikasi Pelayanan Administrasi Terpadu Kecamatan (PATEN)</t>
  </si>
  <si>
    <t>Peningkatan Ketahanan Pangan Pertanian /Pertanian</t>
  </si>
  <si>
    <t>Program Peningkatan Partisipasi Masyarakat Dalam Membangun Desa/Kelurahan</t>
  </si>
  <si>
    <t>Penyusunan RKP Desa</t>
  </si>
  <si>
    <t>Fasilitasi dan Pelaksanaan Musyawarah Perencanaan Pembangunan di Tingkat Desa/Kelurahan dan Tingkat Kecamatan</t>
  </si>
  <si>
    <t>Program Peningkatan Keberdayaan Masyarakat Pedesaan</t>
  </si>
  <si>
    <t>Pemberdayaan Lembaga dan Organisasi Masyarakat Pedesaan</t>
  </si>
  <si>
    <t>Fasilitasi kegiatan pendampingan desa binaan</t>
  </si>
  <si>
    <t>Program Pengembangan Data/Informasi/Statistik Daerah</t>
  </si>
  <si>
    <t>Penyusunan Profil Kecamatan</t>
  </si>
  <si>
    <t>URUSAN KESEHATAN</t>
  </si>
  <si>
    <t>URUSAN PERENCANAAN PEMBANGUNAN</t>
  </si>
  <si>
    <t>URUSAN LINGKUNGAN HIDUP</t>
  </si>
  <si>
    <t>URUSAN SOSIAL</t>
  </si>
  <si>
    <t>URUSAN PEMBERDAYAAN PEREMPUAN DAN PERLINDUNGAN ANAK</t>
  </si>
  <si>
    <t>8.</t>
  </si>
  <si>
    <t>Urusan/Bidang Urusan Pemerintahan Daerah dan Program</t>
  </si>
  <si>
    <t>Indikator Kinerja Program (Outcome)</t>
  </si>
  <si>
    <t>Target Akhir RPJMD</t>
  </si>
  <si>
    <t>Realisasi Capaian  Kinerja RPJMD s/d Tahun 2015</t>
  </si>
  <si>
    <t>Target Kinerja Tahun 2016</t>
  </si>
  <si>
    <t>Realisasi Capaian Kinerja RKPD yang Dievaluasi (2016)</t>
  </si>
  <si>
    <t>11=7+8+9+10</t>
  </si>
  <si>
    <t>Tingkat Capaian Kinerja RKPD Tahun 2016</t>
  </si>
  <si>
    <t>12=11/6*100</t>
  </si>
  <si>
    <t>Realisasi Kinerja RPJMD Tahun 2016</t>
  </si>
  <si>
    <t>13=5+11</t>
  </si>
  <si>
    <t>Tingkat Capaian Kinerja RPJMD s/d Tahun 2016</t>
  </si>
  <si>
    <t>14=12/4*100</t>
  </si>
  <si>
    <t>Permasalahan</t>
  </si>
  <si>
    <t>Camat Tlogomulyo,</t>
  </si>
  <si>
    <t>NIP. 19630321  199403  1  007</t>
  </si>
  <si>
    <t>-</t>
  </si>
  <si>
    <t>PERIODE TRIWULANI II TAHUN 2016</t>
  </si>
  <si>
    <t>Tlogomulyo,        Juli  2016</t>
  </si>
  <si>
    <t>18 bulan (38%)</t>
  </si>
  <si>
    <t>Tidak ada, karena sifatnya hanya rutinitas.</t>
  </si>
  <si>
    <t>30 bulan (50%)</t>
  </si>
  <si>
    <t>90 orang (60 %)</t>
  </si>
  <si>
    <t>2 kgt (25%)</t>
  </si>
  <si>
    <t>36 desa (60%)</t>
  </si>
  <si>
    <t>Tidak ada, karena hanya kegiatan yang bersifat rutinitas.</t>
  </si>
  <si>
    <t>Tidak ada</t>
  </si>
  <si>
    <t>12 bulan (25%)</t>
  </si>
  <si>
    <t>24 bulan (40%)</t>
  </si>
  <si>
    <t>9 bulan (19%)</t>
  </si>
  <si>
    <t>Tidak ada, sifatnya penyediaan.</t>
  </si>
  <si>
    <t>27  bulan (45%)</t>
  </si>
  <si>
    <t>Tidak tersedia dana karena keterlambatan administrasi SPJ.</t>
  </si>
  <si>
    <t>24 desa (40 %)</t>
  </si>
  <si>
    <t>Di renstra tidak ada, jadi tidak bisa diukur.</t>
  </si>
  <si>
    <t>2 kgt (40%)</t>
  </si>
  <si>
    <t>4 kgt (80%)</t>
  </si>
  <si>
    <t>Kegiatan tidak dilaksanakan karena sudah diganti menjadi satu kegiatan yaitu fasilitasi dana transver.</t>
  </si>
  <si>
    <t>6 bulan (13%)</t>
  </si>
  <si>
    <t>Masih menunggu tindak lanjut dari Bapermades.</t>
  </si>
  <si>
    <t>Tidak ada.</t>
  </si>
  <si>
    <t>Hal -1</t>
  </si>
  <si>
    <t>Hal-2</t>
  </si>
  <si>
    <t>Hal-3</t>
  </si>
  <si>
    <t>Hal-4</t>
  </si>
  <si>
    <t>Temanggung,      Juli  2016</t>
  </si>
  <si>
    <t>Hal-1</t>
  </si>
  <si>
    <t>Meningkatnya kesehatan siswa sekolah.</t>
  </si>
  <si>
    <t>Meningkatnya disiplin aparatur.</t>
  </si>
  <si>
    <t>Tersusunnya perdes dan APBDes dengan benar.</t>
  </si>
  <si>
    <t>Tersusunnya profil kecamatan dengan baik.</t>
  </si>
  <si>
    <t>Tersusunnya profil desa/kelurahan dengan baik.</t>
  </si>
  <si>
    <t>18 bulan (38 %)</t>
  </si>
  <si>
    <t>1 SD/MI/TK (40%)</t>
  </si>
  <si>
    <t>12 bulan (38%)</t>
  </si>
  <si>
    <t>12 bulan (50%)</t>
  </si>
  <si>
    <t>18 buah (30%)</t>
  </si>
  <si>
    <t>90 orang (60%)</t>
  </si>
  <si>
    <t>1 desa (40%)</t>
  </si>
  <si>
    <t>TAHUN 2017</t>
  </si>
  <si>
    <t>Realisasi Kinerja Renstra SKPD Sampai Dengan Pertengahan Tahun Pelaksanaan RKPD Tahun 2017</t>
  </si>
  <si>
    <t>Faktor Penghambat Pencapaian Kinerja Renstra SKPD Sampai Dengan Pertengahan Tahun Pelaksanaan RKPD Tahun 2017 Tahun Pelaksanaan RKPD Tahun 2017 Yang Belum Tercapai 50%</t>
  </si>
  <si>
    <t>Untuk tahun 2017 pelaksanaan pembinaan direncanakan bulan Nopember 2017.</t>
  </si>
  <si>
    <t>Rencana pembelian bulan Juli 2017.</t>
  </si>
  <si>
    <t>Tidak ada, pelaksanaan direncanakan bulan Desember  2017.</t>
  </si>
  <si>
    <t>Pada tahun 2015 kegiatan tidak terlaksana karena keterbatasan SDM yang ada di Kecamatan Selopampang, jadi baru tahun 2017 kegiatan tersebut mulai dilaksanakan.</t>
  </si>
  <si>
    <t>Fasilitasi Penyusunan dan Pemberdayaan Profil Desa dan Kelurahan</t>
  </si>
  <si>
    <r>
      <t>Pada tahun 2017</t>
    </r>
    <r>
      <rPr>
        <b/>
        <sz val="10"/>
        <color theme="1"/>
        <rFont val="Arial Narrow"/>
        <family val="2"/>
      </rPr>
      <t xml:space="preserve"> kegiatan ini tidak ada.</t>
    </r>
  </si>
  <si>
    <t>13 desa (50%)</t>
  </si>
  <si>
    <t>13 desa (40%)</t>
  </si>
  <si>
    <t>13 desa (48%)</t>
  </si>
  <si>
    <t>13 desa (60%)</t>
  </si>
  <si>
    <t>13 desa (27%)</t>
  </si>
  <si>
    <t>KEPALA OPD</t>
  </si>
  <si>
    <t>KECAMATAN TEMBARAK</t>
  </si>
  <si>
    <t xml:space="preserve">                     </t>
  </si>
  <si>
    <t xml:space="preserve">Agus Megantoro,S.Sos </t>
  </si>
  <si>
    <t>NIP. 19600329 198607 1 001</t>
  </si>
  <si>
    <t>Temanggung,        Juni  2017</t>
  </si>
  <si>
    <t>Tidak ada, pada tahun 2017 hanya ada Pengisian Perangkat Desa  Se -13 desa/Kecamatan</t>
  </si>
  <si>
    <t>Tidak ada, pelaksanaan kegiatan pelatihan direncanakan bulan Oktober 2017.</t>
  </si>
  <si>
    <t>RENJA KECAMATAN TEMBARAK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</si>
</sst>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_(* #,##0.00_);_(* \(#,##0.00\);_(* &quot;-&quot;_);_(@_)"/>
    <numFmt numFmtId="165" formatCode="_(* #,##0_);_(* \(#,##0\);_(* &quot;-&quot;?_);_(@_)"/>
  </numFmts>
  <fonts count="18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b/>
      <sz val="11"/>
      <color theme="1"/>
      <name val="Arial Narrow"/>
      <family val="2"/>
    </font>
    <font>
      <b/>
      <sz val="8"/>
      <color indexed="8"/>
      <name val="Arial Narrow"/>
      <family val="2"/>
    </font>
    <font>
      <sz val="8"/>
      <color indexed="8"/>
      <name val="Arial Narrow"/>
      <family val="2"/>
    </font>
    <font>
      <sz val="9"/>
      <color theme="1"/>
      <name val="Arial Narrow"/>
      <family val="2"/>
    </font>
    <font>
      <b/>
      <u/>
      <sz val="8"/>
      <color theme="1"/>
      <name val="Arial Narrow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u/>
      <sz val="10"/>
      <color theme="1"/>
      <name val="Arial Narrow"/>
      <family val="2"/>
    </font>
    <font>
      <sz val="8"/>
      <color theme="0"/>
      <name val="Arial Narrow"/>
      <family val="2"/>
    </font>
    <font>
      <b/>
      <u/>
      <sz val="8"/>
      <color theme="0"/>
      <name val="Arial Narrow"/>
      <family val="2"/>
    </font>
    <font>
      <b/>
      <sz val="10"/>
      <name val="Arial Narrow"/>
      <family val="2"/>
    </font>
    <font>
      <sz val="10"/>
      <color theme="1"/>
      <name val="Bookman Old Style"/>
      <family val="1"/>
    </font>
    <font>
      <b/>
      <u/>
      <sz val="10"/>
      <color theme="1"/>
      <name val="Bookman Old Style"/>
      <family val="1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95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/>
      <diagonal/>
    </border>
    <border>
      <left style="medium">
        <color indexed="64"/>
      </left>
      <right/>
      <top style="hair">
        <color auto="1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/>
      <right style="medium">
        <color indexed="64"/>
      </right>
      <top style="thin">
        <color auto="1"/>
      </top>
      <bottom style="double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 style="medium">
        <color auto="1"/>
      </left>
      <right/>
      <top style="thick">
        <color auto="1"/>
      </top>
      <bottom/>
      <diagonal/>
    </border>
    <border>
      <left/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/>
      <top style="thin">
        <color auto="1"/>
      </top>
      <bottom style="double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double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/>
      <bottom/>
      <diagonal/>
    </border>
    <border>
      <left style="medium">
        <color auto="1"/>
      </left>
      <right style="thick">
        <color auto="1"/>
      </right>
      <top style="thin">
        <color auto="1"/>
      </top>
      <bottom style="double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 style="medium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 style="medium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double">
        <color auto="1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thick">
        <color auto="1"/>
      </right>
      <top style="double">
        <color auto="1"/>
      </top>
      <bottom/>
      <diagonal/>
    </border>
    <border>
      <left style="thick">
        <color auto="1"/>
      </left>
      <right style="medium">
        <color indexed="64"/>
      </right>
      <top/>
      <bottom/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578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1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5" xfId="0" quotePrefix="1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" xfId="0" applyFont="1" applyBorder="1"/>
    <xf numFmtId="41" fontId="3" fillId="3" borderId="5" xfId="0" applyNumberFormat="1" applyFont="1" applyFill="1" applyBorder="1"/>
    <xf numFmtId="41" fontId="3" fillId="0" borderId="5" xfId="0" applyNumberFormat="1" applyFont="1" applyBorder="1"/>
    <xf numFmtId="0" fontId="2" fillId="3" borderId="5" xfId="0" applyFont="1" applyFill="1" applyBorder="1"/>
    <xf numFmtId="0" fontId="2" fillId="0" borderId="5" xfId="0" applyFont="1" applyBorder="1"/>
    <xf numFmtId="0" fontId="2" fillId="0" borderId="18" xfId="0" applyFont="1" applyBorder="1"/>
    <xf numFmtId="0" fontId="2" fillId="0" borderId="11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2" fillId="0" borderId="19" xfId="0" applyFont="1" applyFill="1" applyBorder="1" applyAlignment="1">
      <alignment horizontal="right"/>
    </xf>
    <xf numFmtId="0" fontId="2" fillId="0" borderId="0" xfId="0" applyFont="1" applyFill="1" applyBorder="1"/>
    <xf numFmtId="0" fontId="2" fillId="0" borderId="0" xfId="0" applyFont="1" applyBorder="1" applyAlignment="1">
      <alignment horizontal="center"/>
    </xf>
    <xf numFmtId="0" fontId="2" fillId="0" borderId="15" xfId="0" applyFont="1" applyBorder="1"/>
    <xf numFmtId="165" fontId="2" fillId="0" borderId="23" xfId="0" applyNumberFormat="1" applyFont="1" applyFill="1" applyBorder="1"/>
    <xf numFmtId="0" fontId="2" fillId="0" borderId="23" xfId="0" applyFont="1" applyBorder="1"/>
    <xf numFmtId="0" fontId="2" fillId="0" borderId="23" xfId="0" applyFont="1" applyBorder="1" applyAlignment="1">
      <alignment horizontal="center"/>
    </xf>
    <xf numFmtId="0" fontId="2" fillId="0" borderId="21" xfId="0" applyFont="1" applyBorder="1"/>
    <xf numFmtId="0" fontId="2" fillId="0" borderId="23" xfId="0" applyFont="1" applyFill="1" applyBorder="1"/>
    <xf numFmtId="0" fontId="2" fillId="0" borderId="24" xfId="0" applyFont="1" applyBorder="1" applyAlignment="1">
      <alignment horizontal="left" vertical="top"/>
    </xf>
    <xf numFmtId="0" fontId="2" fillId="0" borderId="26" xfId="0" applyFont="1" applyBorder="1" applyAlignment="1">
      <alignment horizontal="left" vertical="top"/>
    </xf>
    <xf numFmtId="0" fontId="2" fillId="0" borderId="25" xfId="0" applyFont="1" applyBorder="1" applyAlignment="1">
      <alignment horizontal="right"/>
    </xf>
    <xf numFmtId="0" fontId="2" fillId="0" borderId="25" xfId="0" applyFont="1" applyFill="1" applyBorder="1"/>
    <xf numFmtId="0" fontId="2" fillId="0" borderId="25" xfId="0" applyFont="1" applyBorder="1"/>
    <xf numFmtId="0" fontId="2" fillId="0" borderId="25" xfId="0" applyFont="1" applyBorder="1" applyAlignment="1">
      <alignment horizontal="center"/>
    </xf>
    <xf numFmtId="0" fontId="2" fillId="0" borderId="22" xfId="0" applyFont="1" applyBorder="1"/>
    <xf numFmtId="0" fontId="2" fillId="0" borderId="7" xfId="0" applyFont="1" applyBorder="1" applyAlignment="1">
      <alignment horizontal="left" vertical="top"/>
    </xf>
    <xf numFmtId="0" fontId="2" fillId="0" borderId="7" xfId="0" applyFont="1" applyBorder="1"/>
    <xf numFmtId="0" fontId="3" fillId="0" borderId="7" xfId="0" applyFont="1" applyBorder="1"/>
    <xf numFmtId="0" fontId="2" fillId="0" borderId="7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23" xfId="0" applyFont="1" applyBorder="1" applyAlignment="1">
      <alignment horizontal="right"/>
    </xf>
    <xf numFmtId="0" fontId="3" fillId="0" borderId="19" xfId="0" applyFont="1" applyBorder="1" applyAlignment="1">
      <alignment horizontal="center" vertical="top"/>
    </xf>
    <xf numFmtId="41" fontId="3" fillId="4" borderId="5" xfId="0" applyNumberFormat="1" applyFont="1" applyFill="1" applyBorder="1"/>
    <xf numFmtId="41" fontId="3" fillId="4" borderId="5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23" xfId="0" applyFont="1" applyBorder="1" applyAlignment="1">
      <alignment horizontal="left" vertical="top"/>
    </xf>
    <xf numFmtId="0" fontId="2" fillId="0" borderId="25" xfId="0" applyFont="1" applyBorder="1" applyAlignment="1">
      <alignment horizontal="left" vertical="top"/>
    </xf>
    <xf numFmtId="0" fontId="2" fillId="2" borderId="32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/>
    </xf>
    <xf numFmtId="0" fontId="2" fillId="0" borderId="38" xfId="0" applyFont="1" applyBorder="1" applyAlignment="1">
      <alignment vertical="top" wrapText="1"/>
    </xf>
    <xf numFmtId="41" fontId="2" fillId="0" borderId="38" xfId="1" applyFont="1" applyFill="1" applyBorder="1" applyAlignment="1">
      <alignment horizontal="center" vertical="top" wrapText="1"/>
    </xf>
    <xf numFmtId="41" fontId="2" fillId="0" borderId="38" xfId="1" applyFont="1" applyBorder="1" applyAlignment="1">
      <alignment vertical="top" wrapText="1"/>
    </xf>
    <xf numFmtId="41" fontId="2" fillId="0" borderId="38" xfId="1" quotePrefix="1" applyFont="1" applyFill="1" applyBorder="1" applyAlignment="1">
      <alignment horizontal="center" vertical="top" wrapText="1"/>
    </xf>
    <xf numFmtId="41" fontId="2" fillId="0" borderId="38" xfId="1" applyFont="1" applyFill="1" applyBorder="1" applyAlignment="1">
      <alignment horizontal="left" vertical="top" wrapText="1"/>
    </xf>
    <xf numFmtId="0" fontId="2" fillId="2" borderId="39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 wrapText="1"/>
    </xf>
    <xf numFmtId="0" fontId="2" fillId="0" borderId="40" xfId="0" applyFont="1" applyBorder="1" applyAlignment="1">
      <alignment vertical="top"/>
    </xf>
    <xf numFmtId="0" fontId="2" fillId="0" borderId="41" xfId="0" applyFont="1" applyBorder="1" applyAlignment="1">
      <alignment vertical="top" wrapText="1"/>
    </xf>
    <xf numFmtId="0" fontId="3" fillId="0" borderId="39" xfId="0" applyFont="1" applyFill="1" applyBorder="1" applyAlignment="1">
      <alignment horizontal="center" vertical="top"/>
    </xf>
    <xf numFmtId="0" fontId="2" fillId="0" borderId="39" xfId="0" applyFont="1" applyFill="1" applyBorder="1" applyAlignment="1">
      <alignment vertical="top"/>
    </xf>
    <xf numFmtId="0" fontId="2" fillId="0" borderId="39" xfId="0" applyFont="1" applyFill="1" applyBorder="1" applyAlignment="1">
      <alignment horizontal="center" vertical="top"/>
    </xf>
    <xf numFmtId="0" fontId="2" fillId="0" borderId="16" xfId="0" applyFont="1" applyBorder="1" applyAlignment="1">
      <alignment vertical="top" wrapText="1"/>
    </xf>
    <xf numFmtId="0" fontId="2" fillId="0" borderId="42" xfId="0" applyFont="1" applyFill="1" applyBorder="1" applyAlignment="1">
      <alignment horizontal="center" vertical="center"/>
    </xf>
    <xf numFmtId="0" fontId="2" fillId="0" borderId="42" xfId="0" applyFont="1" applyBorder="1" applyAlignment="1">
      <alignment wrapText="1"/>
    </xf>
    <xf numFmtId="0" fontId="2" fillId="0" borderId="42" xfId="0" quotePrefix="1" applyFont="1" applyFill="1" applyBorder="1" applyAlignment="1">
      <alignment horizontal="center" vertical="center"/>
    </xf>
    <xf numFmtId="0" fontId="3" fillId="0" borderId="42" xfId="0" applyFont="1" applyBorder="1" applyAlignment="1">
      <alignment horizontal="center" vertical="top"/>
    </xf>
    <xf numFmtId="0" fontId="3" fillId="0" borderId="17" xfId="0" applyFont="1" applyBorder="1" applyAlignment="1">
      <alignment vertical="top"/>
    </xf>
    <xf numFmtId="0" fontId="2" fillId="0" borderId="42" xfId="0" applyFont="1" applyBorder="1" applyAlignment="1">
      <alignment vertical="top"/>
    </xf>
    <xf numFmtId="0" fontId="2" fillId="0" borderId="42" xfId="0" applyFont="1" applyBorder="1" applyAlignment="1">
      <alignment horizontal="center" vertical="top"/>
    </xf>
    <xf numFmtId="41" fontId="2" fillId="0" borderId="42" xfId="1" applyFont="1" applyBorder="1" applyAlignment="1">
      <alignment vertical="top"/>
    </xf>
    <xf numFmtId="41" fontId="2" fillId="0" borderId="42" xfId="0" applyNumberFormat="1" applyFont="1" applyBorder="1" applyAlignment="1">
      <alignment vertical="top"/>
    </xf>
    <xf numFmtId="0" fontId="2" fillId="0" borderId="17" xfId="0" applyFont="1" applyBorder="1" applyAlignment="1">
      <alignment vertical="top"/>
    </xf>
    <xf numFmtId="0" fontId="2" fillId="0" borderId="5" xfId="0" applyFont="1" applyBorder="1" applyAlignment="1">
      <alignment horizontal="center" vertical="top"/>
    </xf>
    <xf numFmtId="0" fontId="6" fillId="0" borderId="5" xfId="0" applyFont="1" applyBorder="1" applyAlignment="1">
      <alignment vertical="top" wrapText="1"/>
    </xf>
    <xf numFmtId="9" fontId="2" fillId="0" borderId="42" xfId="0" quotePrefix="1" applyNumberFormat="1" applyFont="1" applyBorder="1" applyAlignment="1">
      <alignment horizontal="right" vertical="top"/>
    </xf>
    <xf numFmtId="1" fontId="2" fillId="0" borderId="42" xfId="0" applyNumberFormat="1" applyFont="1" applyBorder="1" applyAlignment="1">
      <alignment vertical="top"/>
    </xf>
    <xf numFmtId="41" fontId="2" fillId="0" borderId="42" xfId="1" applyNumberFormat="1" applyFont="1" applyBorder="1" applyAlignment="1">
      <alignment vertical="top"/>
    </xf>
    <xf numFmtId="0" fontId="2" fillId="2" borderId="38" xfId="0" applyFont="1" applyFill="1" applyBorder="1" applyAlignment="1">
      <alignment horizontal="center" vertical="center"/>
    </xf>
    <xf numFmtId="0" fontId="2" fillId="0" borderId="39" xfId="0" applyFont="1" applyBorder="1" applyAlignment="1">
      <alignment horizontal="right" vertical="center"/>
    </xf>
    <xf numFmtId="0" fontId="2" fillId="0" borderId="39" xfId="0" applyFont="1" applyBorder="1"/>
    <xf numFmtId="41" fontId="2" fillId="0" borderId="39" xfId="1" applyFont="1" applyBorder="1"/>
    <xf numFmtId="164" fontId="2" fillId="0" borderId="39" xfId="0" applyNumberFormat="1" applyFont="1" applyBorder="1" applyAlignment="1"/>
    <xf numFmtId="0" fontId="2" fillId="0" borderId="39" xfId="0" applyFont="1" applyBorder="1" applyAlignment="1"/>
    <xf numFmtId="41" fontId="2" fillId="0" borderId="39" xfId="0" applyNumberFormat="1" applyFont="1" applyBorder="1" applyAlignment="1"/>
    <xf numFmtId="0" fontId="2" fillId="0" borderId="7" xfId="0" applyFont="1" applyBorder="1" applyAlignment="1">
      <alignment horizontal="right" vertical="center"/>
    </xf>
    <xf numFmtId="0" fontId="2" fillId="0" borderId="14" xfId="0" applyFont="1" applyBorder="1" applyAlignment="1">
      <alignment horizontal="right" vertical="center"/>
    </xf>
    <xf numFmtId="0" fontId="2" fillId="0" borderId="13" xfId="0" applyFont="1" applyFill="1" applyBorder="1" applyAlignment="1">
      <alignment vertical="top"/>
    </xf>
    <xf numFmtId="0" fontId="2" fillId="0" borderId="13" xfId="0" applyFont="1" applyBorder="1" applyAlignment="1">
      <alignment horizontal="right" vertical="center"/>
    </xf>
    <xf numFmtId="0" fontId="3" fillId="0" borderId="42" xfId="0" applyFont="1" applyBorder="1" applyAlignment="1">
      <alignment vertical="top" wrapText="1"/>
    </xf>
    <xf numFmtId="0" fontId="2" fillId="0" borderId="42" xfId="0" applyFont="1" applyBorder="1" applyAlignment="1">
      <alignment vertical="top" wrapText="1"/>
    </xf>
    <xf numFmtId="3" fontId="2" fillId="0" borderId="42" xfId="0" quotePrefix="1" applyNumberFormat="1" applyFont="1" applyBorder="1" applyAlignment="1">
      <alignment horizontal="right" vertical="top"/>
    </xf>
    <xf numFmtId="0" fontId="3" fillId="0" borderId="39" xfId="0" applyFont="1" applyBorder="1" applyAlignment="1">
      <alignment horizontal="center" vertical="center"/>
    </xf>
    <xf numFmtId="0" fontId="3" fillId="0" borderId="39" xfId="0" applyFont="1" applyBorder="1" applyAlignment="1">
      <alignment vertical="top" wrapText="1"/>
    </xf>
    <xf numFmtId="0" fontId="2" fillId="0" borderId="39" xfId="0" applyFont="1" applyBorder="1" applyAlignment="1">
      <alignment horizontal="center"/>
    </xf>
    <xf numFmtId="0" fontId="7" fillId="0" borderId="46" xfId="0" applyFont="1" applyBorder="1" applyAlignment="1">
      <alignment horizontal="center" vertical="top" wrapText="1"/>
    </xf>
    <xf numFmtId="0" fontId="2" fillId="0" borderId="47" xfId="0" applyFont="1" applyBorder="1" applyAlignment="1">
      <alignment vertical="top" wrapText="1"/>
    </xf>
    <xf numFmtId="0" fontId="2" fillId="0" borderId="48" xfId="0" applyFont="1" applyBorder="1" applyAlignment="1">
      <alignment horizontal="center" vertical="top" wrapText="1"/>
    </xf>
    <xf numFmtId="0" fontId="6" fillId="0" borderId="49" xfId="0" applyFont="1" applyBorder="1" applyAlignment="1">
      <alignment vertical="top" wrapText="1"/>
    </xf>
    <xf numFmtId="0" fontId="2" fillId="0" borderId="46" xfId="0" applyFont="1" applyBorder="1" applyAlignment="1">
      <alignment vertical="top" wrapText="1"/>
    </xf>
    <xf numFmtId="41" fontId="2" fillId="0" borderId="46" xfId="1" applyFont="1" applyBorder="1" applyAlignment="1">
      <alignment vertical="top" wrapText="1"/>
    </xf>
    <xf numFmtId="0" fontId="2" fillId="0" borderId="46" xfId="0" applyFont="1" applyBorder="1" applyAlignment="1">
      <alignment vertical="top"/>
    </xf>
    <xf numFmtId="41" fontId="2" fillId="0" borderId="46" xfId="1" applyFont="1" applyBorder="1" applyAlignment="1">
      <alignment vertical="top"/>
    </xf>
    <xf numFmtId="0" fontId="3" fillId="0" borderId="44" xfId="0" applyFont="1" applyBorder="1" applyAlignment="1">
      <alignment horizontal="left" vertical="top"/>
    </xf>
    <xf numFmtId="0" fontId="3" fillId="0" borderId="44" xfId="0" applyFont="1" applyBorder="1" applyAlignment="1">
      <alignment horizontal="left" vertical="top" wrapText="1"/>
    </xf>
    <xf numFmtId="0" fontId="2" fillId="0" borderId="44" xfId="0" applyFont="1" applyBorder="1" applyAlignment="1">
      <alignment horizontal="left" vertical="top"/>
    </xf>
    <xf numFmtId="41" fontId="2" fillId="0" borderId="44" xfId="1" applyFont="1" applyBorder="1" applyAlignment="1">
      <alignment horizontal="left" vertical="top"/>
    </xf>
    <xf numFmtId="41" fontId="2" fillId="0" borderId="44" xfId="0" applyNumberFormat="1" applyFont="1" applyBorder="1" applyAlignment="1">
      <alignment horizontal="left" vertical="top"/>
    </xf>
    <xf numFmtId="0" fontId="2" fillId="0" borderId="46" xfId="0" applyFont="1" applyBorder="1" applyAlignment="1">
      <alignment horizontal="center" vertical="top"/>
    </xf>
    <xf numFmtId="37" fontId="2" fillId="0" borderId="46" xfId="1" applyNumberFormat="1" applyFont="1" applyBorder="1" applyAlignment="1">
      <alignment vertical="top"/>
    </xf>
    <xf numFmtId="0" fontId="3" fillId="0" borderId="45" xfId="0" applyFont="1" applyBorder="1" applyAlignment="1">
      <alignment horizontal="left" vertical="top"/>
    </xf>
    <xf numFmtId="0" fontId="2" fillId="0" borderId="47" xfId="0" applyFont="1" applyBorder="1" applyAlignment="1">
      <alignment vertical="top"/>
    </xf>
    <xf numFmtId="0" fontId="2" fillId="0" borderId="48" xfId="0" applyFont="1" applyBorder="1" applyAlignment="1">
      <alignment horizontal="center" vertical="top"/>
    </xf>
    <xf numFmtId="0" fontId="6" fillId="0" borderId="18" xfId="0" applyFont="1" applyBorder="1" applyAlignment="1">
      <alignment vertical="top" wrapText="1"/>
    </xf>
    <xf numFmtId="0" fontId="3" fillId="0" borderId="32" xfId="0" applyFont="1" applyBorder="1" applyAlignment="1">
      <alignment horizontal="center" vertical="top"/>
    </xf>
    <xf numFmtId="0" fontId="2" fillId="0" borderId="32" xfId="0" applyFont="1" applyBorder="1" applyAlignment="1">
      <alignment vertical="top"/>
    </xf>
    <xf numFmtId="0" fontId="2" fillId="0" borderId="32" xfId="0" applyFont="1" applyBorder="1" applyAlignment="1">
      <alignment horizontal="center" vertical="top"/>
    </xf>
    <xf numFmtId="0" fontId="3" fillId="0" borderId="43" xfId="0" applyFont="1" applyBorder="1" applyAlignment="1">
      <alignment vertical="top"/>
    </xf>
    <xf numFmtId="0" fontId="3" fillId="0" borderId="33" xfId="0" applyFont="1" applyBorder="1" applyAlignment="1">
      <alignment vertical="top"/>
    </xf>
    <xf numFmtId="0" fontId="3" fillId="0" borderId="14" xfId="0" applyFont="1" applyFill="1" applyBorder="1" applyAlignment="1">
      <alignment vertical="top"/>
    </xf>
    <xf numFmtId="0" fontId="3" fillId="0" borderId="13" xfId="0" applyFont="1" applyFill="1" applyBorder="1" applyAlignment="1">
      <alignment vertical="top"/>
    </xf>
    <xf numFmtId="0" fontId="3" fillId="0" borderId="45" xfId="0" applyFont="1" applyBorder="1" applyAlignment="1">
      <alignment vertical="top"/>
    </xf>
    <xf numFmtId="0" fontId="3" fillId="0" borderId="44" xfId="0" applyFont="1" applyFill="1" applyBorder="1" applyAlignment="1">
      <alignment horizontal="center" vertical="top"/>
    </xf>
    <xf numFmtId="0" fontId="3" fillId="0" borderId="44" xfId="0" applyFont="1" applyFill="1" applyBorder="1" applyAlignment="1">
      <alignment vertical="top"/>
    </xf>
    <xf numFmtId="0" fontId="2" fillId="0" borderId="44" xfId="0" applyFont="1" applyFill="1" applyBorder="1" applyAlignment="1">
      <alignment vertical="top"/>
    </xf>
    <xf numFmtId="0" fontId="2" fillId="0" borderId="44" xfId="0" applyFont="1" applyFill="1" applyBorder="1" applyAlignment="1">
      <alignment horizontal="center" vertical="top"/>
    </xf>
    <xf numFmtId="0" fontId="3" fillId="0" borderId="44" xfId="0" applyFont="1" applyBorder="1" applyAlignment="1">
      <alignment horizontal="center" vertical="top"/>
    </xf>
    <xf numFmtId="0" fontId="2" fillId="0" borderId="44" xfId="0" applyFont="1" applyBorder="1" applyAlignment="1">
      <alignment vertical="top"/>
    </xf>
    <xf numFmtId="0" fontId="2" fillId="0" borderId="44" xfId="0" applyFont="1" applyBorder="1" applyAlignment="1">
      <alignment horizontal="center" vertical="top"/>
    </xf>
    <xf numFmtId="0" fontId="2" fillId="0" borderId="42" xfId="0" applyFont="1" applyBorder="1" applyAlignment="1">
      <alignment horizontal="right" vertical="top"/>
    </xf>
    <xf numFmtId="0" fontId="3" fillId="0" borderId="54" xfId="0" applyFont="1" applyBorder="1" applyAlignment="1">
      <alignment horizontal="center" vertical="top"/>
    </xf>
    <xf numFmtId="0" fontId="3" fillId="0" borderId="54" xfId="0" applyFont="1" applyBorder="1" applyAlignment="1">
      <alignment vertical="top" wrapText="1"/>
    </xf>
    <xf numFmtId="0" fontId="2" fillId="0" borderId="54" xfId="0" applyFont="1" applyBorder="1" applyAlignment="1">
      <alignment vertical="top"/>
    </xf>
    <xf numFmtId="0" fontId="2" fillId="0" borderId="54" xfId="0" applyFont="1" applyBorder="1" applyAlignment="1">
      <alignment horizontal="center" vertical="top"/>
    </xf>
    <xf numFmtId="41" fontId="2" fillId="0" borderId="54" xfId="1" applyFont="1" applyBorder="1" applyAlignment="1">
      <alignment vertical="top"/>
    </xf>
    <xf numFmtId="41" fontId="2" fillId="0" borderId="54" xfId="0" applyNumberFormat="1" applyFont="1" applyBorder="1" applyAlignment="1">
      <alignment vertical="top"/>
    </xf>
    <xf numFmtId="41" fontId="2" fillId="0" borderId="44" xfId="1" applyFont="1" applyBorder="1" applyAlignment="1">
      <alignment vertical="top"/>
    </xf>
    <xf numFmtId="0" fontId="2" fillId="0" borderId="44" xfId="0" applyFont="1" applyBorder="1" applyAlignment="1">
      <alignment horizontal="right" vertical="top"/>
    </xf>
    <xf numFmtId="0" fontId="3" fillId="0" borderId="50" xfId="0" applyFont="1" applyBorder="1" applyAlignment="1">
      <alignment vertical="top"/>
    </xf>
    <xf numFmtId="0" fontId="3" fillId="0" borderId="27" xfId="0" applyFont="1" applyBorder="1" applyAlignment="1">
      <alignment vertical="top"/>
    </xf>
    <xf numFmtId="0" fontId="3" fillId="0" borderId="46" xfId="0" applyFont="1" applyBorder="1" applyAlignment="1">
      <alignment horizontal="center" vertical="top"/>
    </xf>
    <xf numFmtId="164" fontId="2" fillId="0" borderId="44" xfId="0" applyNumberFormat="1" applyFont="1" applyBorder="1" applyAlignment="1">
      <alignment vertical="top"/>
    </xf>
    <xf numFmtId="41" fontId="2" fillId="0" borderId="44" xfId="0" applyNumberFormat="1" applyFont="1" applyBorder="1" applyAlignment="1">
      <alignment vertical="top"/>
    </xf>
    <xf numFmtId="41" fontId="2" fillId="0" borderId="46" xfId="1" quotePrefix="1" applyFont="1" applyBorder="1" applyAlignment="1">
      <alignment vertical="top"/>
    </xf>
    <xf numFmtId="3" fontId="2" fillId="0" borderId="46" xfId="1" applyNumberFormat="1" applyFont="1" applyBorder="1" applyAlignment="1">
      <alignment vertical="top"/>
    </xf>
    <xf numFmtId="0" fontId="2" fillId="0" borderId="50" xfId="0" applyFont="1" applyBorder="1" applyAlignment="1">
      <alignment horizontal="right" vertical="top"/>
    </xf>
    <xf numFmtId="0" fontId="2" fillId="0" borderId="45" xfId="0" applyFont="1" applyBorder="1" applyAlignment="1">
      <alignment horizontal="right" vertical="top"/>
    </xf>
    <xf numFmtId="0" fontId="3" fillId="0" borderId="44" xfId="0" applyFont="1" applyBorder="1" applyAlignment="1">
      <alignment horizontal="right" vertical="top"/>
    </xf>
    <xf numFmtId="41" fontId="3" fillId="2" borderId="8" xfId="1" applyFont="1" applyFill="1" applyBorder="1" applyAlignment="1">
      <alignment vertical="top"/>
    </xf>
    <xf numFmtId="0" fontId="3" fillId="2" borderId="8" xfId="0" applyFont="1" applyFill="1" applyBorder="1" applyAlignment="1">
      <alignment horizontal="right" vertical="top"/>
    </xf>
    <xf numFmtId="0" fontId="3" fillId="2" borderId="10" xfId="0" applyFont="1" applyFill="1" applyBorder="1" applyAlignment="1">
      <alignment horizontal="right" vertical="top"/>
    </xf>
    <xf numFmtId="0" fontId="3" fillId="2" borderId="36" xfId="0" applyFont="1" applyFill="1" applyBorder="1" applyAlignment="1">
      <alignment vertical="top"/>
    </xf>
    <xf numFmtId="41" fontId="3" fillId="2" borderId="36" xfId="1" applyFont="1" applyFill="1" applyBorder="1" applyAlignment="1">
      <alignment vertical="top"/>
    </xf>
    <xf numFmtId="0" fontId="3" fillId="2" borderId="36" xfId="0" applyFont="1" applyFill="1" applyBorder="1" applyAlignment="1">
      <alignment horizontal="right" vertical="top"/>
    </xf>
    <xf numFmtId="164" fontId="3" fillId="2" borderId="36" xfId="0" applyNumberFormat="1" applyFont="1" applyFill="1" applyBorder="1" applyAlignment="1">
      <alignment vertical="top"/>
    </xf>
    <xf numFmtId="41" fontId="3" fillId="2" borderId="36" xfId="0" applyNumberFormat="1" applyFont="1" applyFill="1" applyBorder="1" applyAlignment="1">
      <alignment vertical="top"/>
    </xf>
    <xf numFmtId="0" fontId="3" fillId="2" borderId="37" xfId="0" applyFont="1" applyFill="1" applyBorder="1" applyAlignment="1">
      <alignment horizontal="right" vertical="top"/>
    </xf>
    <xf numFmtId="41" fontId="3" fillId="2" borderId="4" xfId="1" applyFont="1" applyFill="1" applyBorder="1" applyAlignment="1">
      <alignment vertical="top" wrapText="1"/>
    </xf>
    <xf numFmtId="0" fontId="3" fillId="2" borderId="4" xfId="0" applyFont="1" applyFill="1" applyBorder="1" applyAlignment="1">
      <alignment horizontal="right" vertical="top" wrapText="1"/>
    </xf>
    <xf numFmtId="41" fontId="3" fillId="2" borderId="4" xfId="0" applyNumberFormat="1" applyFont="1" applyFill="1" applyBorder="1" applyAlignment="1">
      <alignment vertical="top" wrapText="1"/>
    </xf>
    <xf numFmtId="41" fontId="3" fillId="2" borderId="4" xfId="0" applyNumberFormat="1" applyFont="1" applyFill="1" applyBorder="1" applyAlignment="1">
      <alignment horizontal="right" vertical="top" wrapText="1"/>
    </xf>
    <xf numFmtId="0" fontId="3" fillId="2" borderId="12" xfId="0" applyFont="1" applyFill="1" applyBorder="1" applyAlignment="1">
      <alignment horizontal="right" vertical="center"/>
    </xf>
    <xf numFmtId="0" fontId="3" fillId="2" borderId="36" xfId="0" applyFont="1" applyFill="1" applyBorder="1"/>
    <xf numFmtId="41" fontId="3" fillId="2" borderId="36" xfId="1" applyFont="1" applyFill="1" applyBorder="1"/>
    <xf numFmtId="0" fontId="3" fillId="2" borderId="36" xfId="0" applyFont="1" applyFill="1" applyBorder="1" applyAlignment="1">
      <alignment horizontal="right" vertical="center"/>
    </xf>
    <xf numFmtId="164" fontId="3" fillId="2" borderId="36" xfId="0" applyNumberFormat="1" applyFont="1" applyFill="1" applyBorder="1" applyAlignment="1"/>
    <xf numFmtId="0" fontId="3" fillId="2" borderId="36" xfId="0" applyFont="1" applyFill="1" applyBorder="1" applyAlignment="1"/>
    <xf numFmtId="41" fontId="3" fillId="2" borderId="36" xfId="0" applyNumberFormat="1" applyFont="1" applyFill="1" applyBorder="1" applyAlignment="1"/>
    <xf numFmtId="0" fontId="3" fillId="2" borderId="37" xfId="0" applyFont="1" applyFill="1" applyBorder="1" applyAlignment="1">
      <alignment horizontal="right" vertical="center"/>
    </xf>
    <xf numFmtId="41" fontId="3" fillId="2" borderId="32" xfId="1" applyFont="1" applyFill="1" applyBorder="1"/>
    <xf numFmtId="0" fontId="3" fillId="2" borderId="32" xfId="0" applyFont="1" applyFill="1" applyBorder="1"/>
    <xf numFmtId="0" fontId="3" fillId="2" borderId="32" xfId="0" applyFont="1" applyFill="1" applyBorder="1" applyAlignment="1">
      <alignment horizontal="right" vertical="center"/>
    </xf>
    <xf numFmtId="164" fontId="3" fillId="2" borderId="32" xfId="0" applyNumberFormat="1" applyFont="1" applyFill="1" applyBorder="1" applyAlignment="1"/>
    <xf numFmtId="0" fontId="3" fillId="2" borderId="32" xfId="0" applyFont="1" applyFill="1" applyBorder="1" applyAlignment="1"/>
    <xf numFmtId="41" fontId="3" fillId="2" borderId="32" xfId="0" applyNumberFormat="1" applyFont="1" applyFill="1" applyBorder="1" applyAlignment="1"/>
    <xf numFmtId="41" fontId="3" fillId="2" borderId="4" xfId="1" applyFont="1" applyFill="1" applyBorder="1" applyAlignment="1">
      <alignment vertical="top"/>
    </xf>
    <xf numFmtId="41" fontId="3" fillId="2" borderId="4" xfId="0" applyNumberFormat="1" applyFont="1" applyFill="1" applyBorder="1" applyAlignment="1">
      <alignment vertical="top"/>
    </xf>
    <xf numFmtId="41" fontId="3" fillId="2" borderId="4" xfId="0" applyNumberFormat="1" applyFont="1" applyFill="1" applyBorder="1" applyAlignment="1">
      <alignment horizontal="right" vertical="top"/>
    </xf>
    <xf numFmtId="0" fontId="3" fillId="2" borderId="4" xfId="0" applyFont="1" applyFill="1" applyBorder="1" applyAlignment="1">
      <alignment horizontal="right" vertical="top"/>
    </xf>
    <xf numFmtId="0" fontId="3" fillId="2" borderId="12" xfId="0" applyFont="1" applyFill="1" applyBorder="1" applyAlignment="1">
      <alignment horizontal="right" vertical="top"/>
    </xf>
    <xf numFmtId="0" fontId="3" fillId="2" borderId="52" xfId="0" applyFont="1" applyFill="1" applyBorder="1" applyAlignment="1">
      <alignment vertical="top"/>
    </xf>
    <xf numFmtId="41" fontId="3" fillId="2" borderId="52" xfId="1" applyFont="1" applyFill="1" applyBorder="1" applyAlignment="1">
      <alignment vertical="top"/>
    </xf>
    <xf numFmtId="0" fontId="3" fillId="2" borderId="52" xfId="0" applyFont="1" applyFill="1" applyBorder="1" applyAlignment="1">
      <alignment horizontal="right" vertical="top"/>
    </xf>
    <xf numFmtId="164" fontId="3" fillId="2" borderId="52" xfId="0" applyNumberFormat="1" applyFont="1" applyFill="1" applyBorder="1" applyAlignment="1">
      <alignment vertical="top"/>
    </xf>
    <xf numFmtId="41" fontId="3" fillId="2" borderId="52" xfId="0" applyNumberFormat="1" applyFont="1" applyFill="1" applyBorder="1" applyAlignment="1">
      <alignment vertical="top"/>
    </xf>
    <xf numFmtId="0" fontId="3" fillId="2" borderId="53" xfId="0" applyFont="1" applyFill="1" applyBorder="1" applyAlignment="1">
      <alignment horizontal="right" vertical="top"/>
    </xf>
    <xf numFmtId="1" fontId="3" fillId="2" borderId="44" xfId="0" applyNumberFormat="1" applyFont="1" applyFill="1" applyBorder="1" applyAlignment="1">
      <alignment vertical="top"/>
    </xf>
    <xf numFmtId="3" fontId="3" fillId="2" borderId="44" xfId="0" applyNumberFormat="1" applyFont="1" applyFill="1" applyBorder="1" applyAlignment="1">
      <alignment horizontal="right" vertical="top"/>
    </xf>
    <xf numFmtId="41" fontId="3" fillId="2" borderId="44" xfId="1" applyFont="1" applyFill="1" applyBorder="1" applyAlignment="1">
      <alignment vertical="top"/>
    </xf>
    <xf numFmtId="3" fontId="3" fillId="2" borderId="44" xfId="0" applyNumberFormat="1" applyFont="1" applyFill="1" applyBorder="1" applyAlignment="1">
      <alignment vertical="top"/>
    </xf>
    <xf numFmtId="0" fontId="3" fillId="2" borderId="44" xfId="0" applyFont="1" applyFill="1" applyBorder="1" applyAlignment="1">
      <alignment horizontal="right" vertical="top"/>
    </xf>
    <xf numFmtId="0" fontId="3" fillId="2" borderId="46" xfId="0" applyFont="1" applyFill="1" applyBorder="1" applyAlignment="1">
      <alignment vertical="top"/>
    </xf>
    <xf numFmtId="41" fontId="3" fillId="2" borderId="46" xfId="1" applyFont="1" applyFill="1" applyBorder="1" applyAlignment="1">
      <alignment vertical="top"/>
    </xf>
    <xf numFmtId="0" fontId="3" fillId="2" borderId="46" xfId="0" applyFont="1" applyFill="1" applyBorder="1" applyAlignment="1">
      <alignment horizontal="right" vertical="top"/>
    </xf>
    <xf numFmtId="164" fontId="3" fillId="2" borderId="46" xfId="0" applyNumberFormat="1" applyFont="1" applyFill="1" applyBorder="1" applyAlignment="1">
      <alignment vertical="top"/>
    </xf>
    <xf numFmtId="41" fontId="3" fillId="2" borderId="46" xfId="0" applyNumberFormat="1" applyFont="1" applyFill="1" applyBorder="1" applyAlignment="1">
      <alignment vertical="top"/>
    </xf>
    <xf numFmtId="41" fontId="3" fillId="2" borderId="44" xfId="1" applyFont="1" applyFill="1" applyBorder="1" applyAlignment="1">
      <alignment horizontal="right" vertical="top"/>
    </xf>
    <xf numFmtId="1" fontId="2" fillId="0" borderId="46" xfId="0" applyNumberFormat="1" applyFont="1" applyBorder="1" applyAlignment="1">
      <alignment vertical="top"/>
    </xf>
    <xf numFmtId="0" fontId="3" fillId="0" borderId="48" xfId="0" applyFont="1" applyBorder="1" applyAlignment="1">
      <alignment horizontal="center" vertical="top"/>
    </xf>
    <xf numFmtId="1" fontId="2" fillId="0" borderId="42" xfId="0" quotePrefix="1" applyNumberFormat="1" applyFont="1" applyBorder="1" applyAlignment="1">
      <alignment horizontal="right" vertical="top"/>
    </xf>
    <xf numFmtId="41" fontId="2" fillId="0" borderId="42" xfId="1" applyFont="1" applyBorder="1" applyAlignment="1">
      <alignment horizontal="right" vertical="top"/>
    </xf>
    <xf numFmtId="41" fontId="2" fillId="0" borderId="42" xfId="1" applyNumberFormat="1" applyFont="1" applyBorder="1" applyAlignment="1">
      <alignment horizontal="right" vertical="top"/>
    </xf>
    <xf numFmtId="0" fontId="3" fillId="0" borderId="18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0" fontId="3" fillId="0" borderId="5" xfId="0" applyFont="1" applyBorder="1" applyAlignment="1">
      <alignment horizontal="center" vertical="top"/>
    </xf>
    <xf numFmtId="0" fontId="2" fillId="0" borderId="45" xfId="0" applyFont="1" applyBorder="1" applyAlignment="1">
      <alignment vertical="top"/>
    </xf>
    <xf numFmtId="0" fontId="2" fillId="0" borderId="27" xfId="0" applyFont="1" applyBorder="1" applyAlignment="1">
      <alignment vertical="top"/>
    </xf>
    <xf numFmtId="0" fontId="6" fillId="0" borderId="30" xfId="0" applyFont="1" applyBorder="1" applyAlignment="1">
      <alignment vertical="top" wrapText="1"/>
    </xf>
    <xf numFmtId="0" fontId="2" fillId="0" borderId="54" xfId="0" applyFont="1" applyBorder="1" applyAlignment="1">
      <alignment vertical="top" wrapText="1"/>
    </xf>
    <xf numFmtId="9" fontId="2" fillId="0" borderId="54" xfId="0" quotePrefix="1" applyNumberFormat="1" applyFont="1" applyBorder="1" applyAlignment="1">
      <alignment horizontal="right" vertical="top"/>
    </xf>
    <xf numFmtId="1" fontId="2" fillId="0" borderId="54" xfId="0" applyNumberFormat="1" applyFont="1" applyBorder="1" applyAlignment="1">
      <alignment vertical="top"/>
    </xf>
    <xf numFmtId="0" fontId="2" fillId="0" borderId="50" xfId="0" applyFont="1" applyBorder="1" applyAlignment="1">
      <alignment vertical="top"/>
    </xf>
    <xf numFmtId="0" fontId="6" fillId="0" borderId="19" xfId="0" applyFont="1" applyBorder="1" applyAlignment="1">
      <alignment vertical="top"/>
    </xf>
    <xf numFmtId="0" fontId="2" fillId="0" borderId="54" xfId="0" applyFont="1" applyBorder="1" applyAlignment="1">
      <alignment horizontal="right" vertical="top"/>
    </xf>
    <xf numFmtId="1" fontId="2" fillId="0" borderId="54" xfId="0" quotePrefix="1" applyNumberFormat="1" applyFont="1" applyBorder="1" applyAlignment="1">
      <alignment horizontal="right" vertical="top"/>
    </xf>
    <xf numFmtId="41" fontId="2" fillId="0" borderId="54" xfId="1" applyFont="1" applyBorder="1" applyAlignment="1">
      <alignment horizontal="right" vertical="top"/>
    </xf>
    <xf numFmtId="41" fontId="2" fillId="0" borderId="54" xfId="1" applyNumberFormat="1" applyFont="1" applyBorder="1" applyAlignment="1">
      <alignment horizontal="right" vertical="top"/>
    </xf>
    <xf numFmtId="0" fontId="2" fillId="0" borderId="19" xfId="0" applyFont="1" applyBorder="1" applyAlignment="1">
      <alignment horizontal="center" vertical="top"/>
    </xf>
    <xf numFmtId="41" fontId="3" fillId="2" borderId="44" xfId="0" applyNumberFormat="1" applyFont="1" applyFill="1" applyBorder="1" applyAlignment="1">
      <alignment vertical="top"/>
    </xf>
    <xf numFmtId="0" fontId="2" fillId="0" borderId="30" xfId="0" applyFont="1" applyBorder="1" applyAlignment="1">
      <alignment vertical="top" wrapText="1"/>
    </xf>
    <xf numFmtId="0" fontId="3" fillId="2" borderId="54" xfId="0" applyFont="1" applyFill="1" applyBorder="1" applyAlignment="1">
      <alignment vertical="top"/>
    </xf>
    <xf numFmtId="41" fontId="3" fillId="2" borderId="54" xfId="1" applyFont="1" applyFill="1" applyBorder="1" applyAlignment="1">
      <alignment vertical="top"/>
    </xf>
    <xf numFmtId="0" fontId="3" fillId="2" borderId="54" xfId="0" applyFont="1" applyFill="1" applyBorder="1" applyAlignment="1">
      <alignment horizontal="right" vertical="top"/>
    </xf>
    <xf numFmtId="164" fontId="3" fillId="2" borderId="54" xfId="0" applyNumberFormat="1" applyFont="1" applyFill="1" applyBorder="1" applyAlignment="1">
      <alignment vertical="top"/>
    </xf>
    <xf numFmtId="41" fontId="3" fillId="2" borderId="54" xfId="0" applyNumberFormat="1" applyFont="1" applyFill="1" applyBorder="1" applyAlignment="1">
      <alignment vertical="top"/>
    </xf>
    <xf numFmtId="0" fontId="3" fillId="0" borderId="55" xfId="0" applyFont="1" applyBorder="1" applyAlignment="1">
      <alignment horizontal="center" vertical="top"/>
    </xf>
    <xf numFmtId="0" fontId="2" fillId="0" borderId="20" xfId="0" applyFont="1" applyBorder="1" applyAlignment="1">
      <alignment vertical="top"/>
    </xf>
    <xf numFmtId="0" fontId="3" fillId="0" borderId="55" xfId="0" applyFont="1" applyBorder="1" applyAlignment="1">
      <alignment vertical="top" wrapText="1"/>
    </xf>
    <xf numFmtId="0" fontId="2" fillId="0" borderId="55" xfId="0" applyFont="1" applyBorder="1" applyAlignment="1">
      <alignment vertical="top"/>
    </xf>
    <xf numFmtId="0" fontId="2" fillId="0" borderId="55" xfId="0" applyFont="1" applyBorder="1" applyAlignment="1">
      <alignment horizontal="center" vertical="top"/>
    </xf>
    <xf numFmtId="41" fontId="2" fillId="0" borderId="55" xfId="1" applyFont="1" applyBorder="1" applyAlignment="1">
      <alignment vertical="top"/>
    </xf>
    <xf numFmtId="41" fontId="2" fillId="0" borderId="55" xfId="0" applyNumberFormat="1" applyFont="1" applyBorder="1" applyAlignment="1">
      <alignment vertical="top"/>
    </xf>
    <xf numFmtId="0" fontId="3" fillId="0" borderId="30" xfId="0" applyFont="1" applyBorder="1" applyAlignment="1">
      <alignment vertical="top" wrapText="1"/>
    </xf>
    <xf numFmtId="0" fontId="2" fillId="0" borderId="27" xfId="0" applyFont="1" applyBorder="1" applyAlignment="1">
      <alignment horizontal="center" vertical="top"/>
    </xf>
    <xf numFmtId="0" fontId="6" fillId="0" borderId="19" xfId="0" applyFont="1" applyBorder="1" applyAlignment="1">
      <alignment vertical="top" wrapText="1"/>
    </xf>
    <xf numFmtId="0" fontId="3" fillId="0" borderId="44" xfId="0" applyFont="1" applyFill="1" applyBorder="1" applyAlignment="1">
      <alignment horizontal="right" vertical="top"/>
    </xf>
    <xf numFmtId="41" fontId="3" fillId="0" borderId="44" xfId="1" applyFont="1" applyFill="1" applyBorder="1" applyAlignment="1">
      <alignment vertical="top"/>
    </xf>
    <xf numFmtId="164" fontId="3" fillId="0" borderId="44" xfId="0" applyNumberFormat="1" applyFont="1" applyFill="1" applyBorder="1" applyAlignment="1">
      <alignment vertical="top"/>
    </xf>
    <xf numFmtId="41" fontId="3" fillId="0" borderId="44" xfId="0" applyNumberFormat="1" applyFont="1" applyFill="1" applyBorder="1" applyAlignment="1">
      <alignment vertical="top"/>
    </xf>
    <xf numFmtId="0" fontId="2" fillId="0" borderId="0" xfId="0" applyFont="1" applyFill="1" applyAlignment="1">
      <alignment vertical="top"/>
    </xf>
    <xf numFmtId="0" fontId="3" fillId="0" borderId="39" xfId="0" applyFont="1" applyBorder="1" applyAlignment="1">
      <alignment horizontal="center" vertical="top"/>
    </xf>
    <xf numFmtId="0" fontId="2" fillId="0" borderId="39" xfId="0" applyFont="1" applyBorder="1" applyAlignment="1">
      <alignment vertical="top"/>
    </xf>
    <xf numFmtId="0" fontId="2" fillId="0" borderId="39" xfId="0" applyFont="1" applyBorder="1" applyAlignment="1">
      <alignment horizontal="center" vertical="top"/>
    </xf>
    <xf numFmtId="0" fontId="2" fillId="0" borderId="55" xfId="0" applyFont="1" applyBorder="1" applyAlignment="1">
      <alignment vertical="top" wrapText="1"/>
    </xf>
    <xf numFmtId="41" fontId="2" fillId="0" borderId="55" xfId="1" applyNumberFormat="1" applyFont="1" applyBorder="1" applyAlignment="1">
      <alignment vertical="top"/>
    </xf>
    <xf numFmtId="0" fontId="3" fillId="0" borderId="14" xfId="0" applyFont="1" applyBorder="1" applyAlignment="1">
      <alignment vertical="top"/>
    </xf>
    <xf numFmtId="0" fontId="3" fillId="0" borderId="13" xfId="0" applyFont="1" applyBorder="1" applyAlignment="1">
      <alignment vertical="top"/>
    </xf>
    <xf numFmtId="0" fontId="6" fillId="0" borderId="31" xfId="0" applyFont="1" applyBorder="1" applyAlignment="1">
      <alignment vertical="top" wrapText="1"/>
    </xf>
    <xf numFmtId="37" fontId="2" fillId="0" borderId="42" xfId="1" quotePrefix="1" applyNumberFormat="1" applyFont="1" applyBorder="1" applyAlignment="1">
      <alignment horizontal="right" vertical="top"/>
    </xf>
    <xf numFmtId="3" fontId="3" fillId="2" borderId="28" xfId="0" applyNumberFormat="1" applyFont="1" applyFill="1" applyBorder="1" applyAlignment="1">
      <alignment vertical="top"/>
    </xf>
    <xf numFmtId="0" fontId="3" fillId="2" borderId="28" xfId="0" applyFont="1" applyFill="1" applyBorder="1" applyAlignment="1">
      <alignment horizontal="right" vertical="top"/>
    </xf>
    <xf numFmtId="0" fontId="3" fillId="2" borderId="29" xfId="0" applyFont="1" applyFill="1" applyBorder="1" applyAlignment="1">
      <alignment horizontal="right" vertical="top"/>
    </xf>
    <xf numFmtId="41" fontId="0" fillId="0" borderId="0" xfId="1" applyFont="1"/>
    <xf numFmtId="0" fontId="0" fillId="0" borderId="0" xfId="0" applyAlignment="1">
      <alignment horizontal="center"/>
    </xf>
    <xf numFmtId="0" fontId="9" fillId="5" borderId="56" xfId="0" applyFont="1" applyFill="1" applyBorder="1"/>
    <xf numFmtId="41" fontId="9" fillId="5" borderId="56" xfId="0" applyNumberFormat="1" applyFont="1" applyFill="1" applyBorder="1"/>
    <xf numFmtId="41" fontId="9" fillId="5" borderId="56" xfId="1" applyFont="1" applyFill="1" applyBorder="1"/>
    <xf numFmtId="0" fontId="3" fillId="2" borderId="44" xfId="0" applyFont="1" applyFill="1" applyBorder="1" applyAlignment="1">
      <alignment horizontal="right" vertical="top"/>
    </xf>
    <xf numFmtId="0" fontId="3" fillId="2" borderId="46" xfId="0" applyFont="1" applyFill="1" applyBorder="1" applyAlignment="1">
      <alignment horizontal="right" vertical="top"/>
    </xf>
    <xf numFmtId="41" fontId="0" fillId="0" borderId="0" xfId="1" applyNumberFormat="1" applyFont="1"/>
    <xf numFmtId="3" fontId="2" fillId="0" borderId="46" xfId="0" quotePrefix="1" applyNumberFormat="1" applyFont="1" applyBorder="1" applyAlignment="1">
      <alignment horizontal="right" vertical="top" wrapText="1"/>
    </xf>
    <xf numFmtId="41" fontId="2" fillId="0" borderId="54" xfId="1" quotePrefix="1" applyFont="1" applyBorder="1" applyAlignment="1">
      <alignment vertical="top"/>
    </xf>
    <xf numFmtId="41" fontId="2" fillId="0" borderId="42" xfId="1" quotePrefix="1" applyFont="1" applyBorder="1" applyAlignment="1">
      <alignment horizontal="right" vertical="top"/>
    </xf>
    <xf numFmtId="0" fontId="3" fillId="0" borderId="7" xfId="0" applyFont="1" applyFill="1" applyBorder="1" applyAlignment="1">
      <alignment horizontal="right" vertical="top"/>
    </xf>
    <xf numFmtId="0" fontId="3" fillId="0" borderId="7" xfId="0" applyFont="1" applyFill="1" applyBorder="1" applyAlignment="1">
      <alignment vertical="top"/>
    </xf>
    <xf numFmtId="41" fontId="3" fillId="0" borderId="7" xfId="1" applyFont="1" applyFill="1" applyBorder="1" applyAlignment="1">
      <alignment vertical="top"/>
    </xf>
    <xf numFmtId="164" fontId="3" fillId="0" borderId="7" xfId="0" applyNumberFormat="1" applyFont="1" applyFill="1" applyBorder="1" applyAlignment="1">
      <alignment vertical="top"/>
    </xf>
    <xf numFmtId="41" fontId="3" fillId="0" borderId="7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right" vertical="top"/>
    </xf>
    <xf numFmtId="0" fontId="3" fillId="0" borderId="0" xfId="0" applyFont="1" applyFill="1" applyBorder="1" applyAlignment="1">
      <alignment vertical="top"/>
    </xf>
    <xf numFmtId="41" fontId="3" fillId="0" borderId="0" xfId="1" applyFont="1" applyFill="1" applyBorder="1" applyAlignment="1">
      <alignment vertical="top"/>
    </xf>
    <xf numFmtId="164" fontId="3" fillId="0" borderId="0" xfId="0" applyNumberFormat="1" applyFont="1" applyFill="1" applyBorder="1" applyAlignment="1">
      <alignment vertical="top"/>
    </xf>
    <xf numFmtId="41" fontId="3" fillId="0" borderId="0" xfId="0" applyNumberFormat="1" applyFont="1" applyFill="1" applyBorder="1" applyAlignment="1">
      <alignment vertical="top"/>
    </xf>
    <xf numFmtId="41" fontId="2" fillId="0" borderId="38" xfId="1" applyFont="1" applyFill="1" applyBorder="1" applyAlignment="1">
      <alignment horizontal="right" vertical="top" wrapText="1"/>
    </xf>
    <xf numFmtId="41" fontId="2" fillId="0" borderId="57" xfId="1" quotePrefix="1" applyFont="1" applyFill="1" applyBorder="1" applyAlignment="1">
      <alignment horizontal="center" vertical="top" wrapText="1"/>
    </xf>
    <xf numFmtId="41" fontId="2" fillId="0" borderId="46" xfId="1" quotePrefix="1" applyFont="1" applyFill="1" applyBorder="1" applyAlignment="1">
      <alignment horizontal="center" vertical="top" wrapText="1"/>
    </xf>
    <xf numFmtId="0" fontId="2" fillId="0" borderId="57" xfId="0" applyFont="1" applyBorder="1" applyAlignment="1">
      <alignment vertical="top"/>
    </xf>
    <xf numFmtId="41" fontId="2" fillId="0" borderId="42" xfId="1" quotePrefix="1" applyFont="1" applyFill="1" applyBorder="1" applyAlignment="1">
      <alignment horizontal="center" vertical="top" wrapText="1"/>
    </xf>
    <xf numFmtId="0" fontId="2" fillId="0" borderId="57" xfId="0" applyFont="1" applyBorder="1" applyAlignment="1">
      <alignment horizontal="center" vertical="top"/>
    </xf>
    <xf numFmtId="0" fontId="2" fillId="0" borderId="11" xfId="0" applyFont="1" applyBorder="1" applyAlignment="1">
      <alignment vertical="top"/>
    </xf>
    <xf numFmtId="0" fontId="6" fillId="0" borderId="15" xfId="0" applyFont="1" applyBorder="1" applyAlignment="1">
      <alignment vertical="top" wrapText="1"/>
    </xf>
    <xf numFmtId="0" fontId="2" fillId="0" borderId="57" xfId="0" applyFont="1" applyBorder="1" applyAlignment="1">
      <alignment vertical="top" wrapText="1"/>
    </xf>
    <xf numFmtId="41" fontId="2" fillId="0" borderId="54" xfId="1" quotePrefix="1" applyFont="1" applyBorder="1" applyAlignment="1">
      <alignment horizontal="right" vertical="top"/>
    </xf>
    <xf numFmtId="41" fontId="2" fillId="0" borderId="57" xfId="1" applyFont="1" applyBorder="1" applyAlignment="1">
      <alignment vertical="top"/>
    </xf>
    <xf numFmtId="0" fontId="2" fillId="0" borderId="46" xfId="0" applyFont="1" applyBorder="1" applyAlignment="1">
      <alignment horizontal="right" vertical="top"/>
    </xf>
    <xf numFmtId="41" fontId="9" fillId="6" borderId="0" xfId="1" applyFont="1" applyFill="1"/>
    <xf numFmtId="41" fontId="0" fillId="0" borderId="0" xfId="0" applyNumberFormat="1"/>
    <xf numFmtId="0" fontId="3" fillId="2" borderId="44" xfId="0" applyFont="1" applyFill="1" applyBorder="1" applyAlignment="1">
      <alignment horizontal="right" vertical="top"/>
    </xf>
    <xf numFmtId="0" fontId="3" fillId="2" borderId="32" xfId="0" applyFont="1" applyFill="1" applyBorder="1" applyAlignment="1">
      <alignment horizontal="right" vertical="center"/>
    </xf>
    <xf numFmtId="0" fontId="3" fillId="2" borderId="54" xfId="0" applyFont="1" applyFill="1" applyBorder="1" applyAlignment="1">
      <alignment horizontal="right" vertical="top"/>
    </xf>
    <xf numFmtId="3" fontId="2" fillId="0" borderId="46" xfId="0" applyNumberFormat="1" applyFont="1" applyBorder="1" applyAlignment="1">
      <alignment horizontal="left" vertical="top" wrapText="1"/>
    </xf>
    <xf numFmtId="0" fontId="2" fillId="0" borderId="42" xfId="0" applyFont="1" applyFill="1" applyBorder="1" applyAlignment="1">
      <alignment vertical="top"/>
    </xf>
    <xf numFmtId="41" fontId="2" fillId="0" borderId="42" xfId="1" applyFont="1" applyFill="1" applyBorder="1" applyAlignment="1">
      <alignment vertical="top"/>
    </xf>
    <xf numFmtId="0" fontId="2" fillId="0" borderId="57" xfId="0" applyFont="1" applyBorder="1"/>
    <xf numFmtId="0" fontId="2" fillId="0" borderId="57" xfId="0" applyFont="1" applyFill="1" applyBorder="1" applyAlignment="1">
      <alignment horizontal="center" vertical="center"/>
    </xf>
    <xf numFmtId="0" fontId="2" fillId="0" borderId="57" xfId="0" quotePrefix="1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49" fontId="2" fillId="2" borderId="38" xfId="0" applyNumberFormat="1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1" fontId="2" fillId="0" borderId="44" xfId="0" quotePrefix="1" applyNumberFormat="1" applyFont="1" applyBorder="1" applyAlignment="1">
      <alignment horizontal="right" vertical="top"/>
    </xf>
    <xf numFmtId="37" fontId="2" fillId="0" borderId="44" xfId="1" applyNumberFormat="1" applyFont="1" applyBorder="1" applyAlignment="1">
      <alignment vertical="top"/>
    </xf>
    <xf numFmtId="41" fontId="2" fillId="0" borderId="44" xfId="1" applyNumberFormat="1" applyFont="1" applyBorder="1" applyAlignment="1">
      <alignment vertical="top"/>
    </xf>
    <xf numFmtId="0" fontId="2" fillId="0" borderId="44" xfId="0" applyFont="1" applyBorder="1" applyAlignment="1">
      <alignment vertical="top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39" xfId="0" applyFont="1" applyFill="1" applyBorder="1" applyAlignment="1">
      <alignment horizontal="center" vertical="center"/>
    </xf>
    <xf numFmtId="0" fontId="3" fillId="2" borderId="46" xfId="0" applyFont="1" applyFill="1" applyBorder="1" applyAlignment="1">
      <alignment horizontal="right" vertical="top"/>
    </xf>
    <xf numFmtId="0" fontId="3" fillId="2" borderId="44" xfId="0" applyFont="1" applyFill="1" applyBorder="1" applyAlignment="1">
      <alignment horizontal="right" vertical="top"/>
    </xf>
    <xf numFmtId="0" fontId="3" fillId="2" borderId="54" xfId="0" applyFont="1" applyFill="1" applyBorder="1" applyAlignment="1">
      <alignment horizontal="right" vertical="top"/>
    </xf>
    <xf numFmtId="0" fontId="3" fillId="0" borderId="50" xfId="0" applyFont="1" applyBorder="1" applyAlignment="1">
      <alignment vertical="top" wrapText="1"/>
    </xf>
    <xf numFmtId="41" fontId="3" fillId="2" borderId="32" xfId="1" applyFont="1" applyFill="1" applyBorder="1" applyAlignment="1">
      <alignment vertical="top" wrapText="1"/>
    </xf>
    <xf numFmtId="41" fontId="3" fillId="2" borderId="32" xfId="0" applyNumberFormat="1" applyFont="1" applyFill="1" applyBorder="1" applyAlignment="1">
      <alignment horizontal="right" vertical="top" wrapText="1"/>
    </xf>
    <xf numFmtId="41" fontId="3" fillId="2" borderId="32" xfId="0" applyNumberFormat="1" applyFont="1" applyFill="1" applyBorder="1" applyAlignment="1">
      <alignment vertical="top" wrapText="1"/>
    </xf>
    <xf numFmtId="1" fontId="3" fillId="2" borderId="32" xfId="0" applyNumberFormat="1" applyFont="1" applyFill="1" applyBorder="1" applyAlignment="1">
      <alignment vertical="top" wrapText="1"/>
    </xf>
    <xf numFmtId="0" fontId="3" fillId="2" borderId="32" xfId="0" applyFont="1" applyFill="1" applyBorder="1" applyAlignment="1">
      <alignment horizontal="right" vertical="top" wrapText="1"/>
    </xf>
    <xf numFmtId="41" fontId="3" fillId="2" borderId="32" xfId="0" applyNumberFormat="1" applyFont="1" applyFill="1" applyBorder="1"/>
    <xf numFmtId="41" fontId="3" fillId="2" borderId="32" xfId="1" applyFont="1" applyFill="1" applyBorder="1" applyAlignment="1"/>
    <xf numFmtId="41" fontId="3" fillId="2" borderId="32" xfId="1" applyFont="1" applyFill="1" applyBorder="1" applyAlignment="1">
      <alignment horizontal="right" vertical="center"/>
    </xf>
    <xf numFmtId="41" fontId="3" fillId="2" borderId="4" xfId="1" applyFont="1" applyFill="1" applyBorder="1" applyAlignment="1">
      <alignment horizontal="right" vertical="top"/>
    </xf>
    <xf numFmtId="9" fontId="2" fillId="0" borderId="44" xfId="0" quotePrefix="1" applyNumberFormat="1" applyFont="1" applyBorder="1" applyAlignment="1">
      <alignment horizontal="right" vertical="top"/>
    </xf>
    <xf numFmtId="0" fontId="3" fillId="0" borderId="11" xfId="0" applyFont="1" applyBorder="1" applyAlignment="1">
      <alignment vertical="top"/>
    </xf>
    <xf numFmtId="0" fontId="3" fillId="0" borderId="6" xfId="0" applyFont="1" applyBorder="1" applyAlignment="1">
      <alignment horizontal="center" vertical="top"/>
    </xf>
    <xf numFmtId="0" fontId="5" fillId="0" borderId="50" xfId="0" applyFont="1" applyBorder="1" applyAlignment="1">
      <alignment vertical="top" wrapText="1"/>
    </xf>
    <xf numFmtId="0" fontId="2" fillId="0" borderId="11" xfId="0" applyFont="1" applyBorder="1" applyAlignment="1">
      <alignment horizontal="center" vertical="top"/>
    </xf>
    <xf numFmtId="0" fontId="3" fillId="0" borderId="57" xfId="0" applyFont="1" applyBorder="1" applyAlignment="1">
      <alignment vertical="top" wrapText="1"/>
    </xf>
    <xf numFmtId="0" fontId="3" fillId="0" borderId="57" xfId="0" applyFont="1" applyBorder="1" applyAlignment="1">
      <alignment vertical="top"/>
    </xf>
    <xf numFmtId="9" fontId="3" fillId="0" borderId="57" xfId="0" quotePrefix="1" applyNumberFormat="1" applyFont="1" applyBorder="1" applyAlignment="1">
      <alignment horizontal="right" vertical="top"/>
    </xf>
    <xf numFmtId="0" fontId="11" fillId="0" borderId="0" xfId="0" applyFont="1"/>
    <xf numFmtId="0" fontId="10" fillId="0" borderId="0" xfId="0" applyFont="1" applyAlignment="1">
      <alignment horizontal="center" vertical="top" wrapText="1"/>
    </xf>
    <xf numFmtId="0" fontId="10" fillId="4" borderId="59" xfId="0" applyFont="1" applyFill="1" applyBorder="1" applyAlignment="1">
      <alignment horizontal="center" vertical="top" wrapText="1"/>
    </xf>
    <xf numFmtId="0" fontId="10" fillId="4" borderId="59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0" fillId="4" borderId="60" xfId="0" applyFont="1" applyFill="1" applyBorder="1" applyAlignment="1">
      <alignment horizontal="center"/>
    </xf>
    <xf numFmtId="0" fontId="10" fillId="4" borderId="61" xfId="0" applyFont="1" applyFill="1" applyBorder="1" applyAlignment="1">
      <alignment horizontal="center"/>
    </xf>
    <xf numFmtId="0" fontId="10" fillId="4" borderId="62" xfId="0" applyFont="1" applyFill="1" applyBorder="1" applyAlignment="1">
      <alignment horizontal="center" vertical="top" wrapText="1"/>
    </xf>
    <xf numFmtId="0" fontId="10" fillId="4" borderId="11" xfId="0" applyFont="1" applyFill="1" applyBorder="1" applyAlignment="1">
      <alignment horizontal="center" vertical="top" wrapText="1"/>
    </xf>
    <xf numFmtId="0" fontId="10" fillId="4" borderId="15" xfId="0" applyFont="1" applyFill="1" applyBorder="1" applyAlignment="1">
      <alignment horizontal="center" vertical="top" wrapText="1"/>
    </xf>
    <xf numFmtId="0" fontId="10" fillId="4" borderId="57" xfId="0" applyFont="1" applyFill="1" applyBorder="1" applyAlignment="1">
      <alignment horizontal="center" vertical="top" wrapText="1"/>
    </xf>
    <xf numFmtId="0" fontId="10" fillId="4" borderId="63" xfId="0" applyFont="1" applyFill="1" applyBorder="1" applyAlignment="1">
      <alignment horizontal="center" vertical="top" wrapText="1"/>
    </xf>
    <xf numFmtId="0" fontId="10" fillId="4" borderId="64" xfId="0" applyFont="1" applyFill="1" applyBorder="1" applyAlignment="1">
      <alignment horizontal="center" vertical="top" wrapText="1"/>
    </xf>
    <xf numFmtId="0" fontId="10" fillId="4" borderId="65" xfId="0" applyFont="1" applyFill="1" applyBorder="1" applyAlignment="1">
      <alignment horizontal="center" vertical="top" wrapText="1"/>
    </xf>
    <xf numFmtId="0" fontId="10" fillId="4" borderId="66" xfId="0" applyFont="1" applyFill="1" applyBorder="1" applyAlignment="1">
      <alignment horizontal="center" vertical="top" wrapText="1"/>
    </xf>
    <xf numFmtId="0" fontId="10" fillId="4" borderId="67" xfId="0" applyFont="1" applyFill="1" applyBorder="1" applyAlignment="1">
      <alignment horizontal="center"/>
    </xf>
    <xf numFmtId="0" fontId="10" fillId="4" borderId="68" xfId="0" applyFont="1" applyFill="1" applyBorder="1" applyAlignment="1">
      <alignment horizontal="center"/>
    </xf>
    <xf numFmtId="0" fontId="10" fillId="4" borderId="42" xfId="0" applyFont="1" applyFill="1" applyBorder="1" applyAlignment="1">
      <alignment horizontal="center" vertical="top" wrapText="1"/>
    </xf>
    <xf numFmtId="0" fontId="10" fillId="4" borderId="70" xfId="0" applyFont="1" applyFill="1" applyBorder="1" applyAlignment="1">
      <alignment horizontal="center" vertical="top" wrapText="1"/>
    </xf>
    <xf numFmtId="0" fontId="10" fillId="4" borderId="71" xfId="0" applyFont="1" applyFill="1" applyBorder="1" applyAlignment="1">
      <alignment horizontal="center" vertical="top" wrapText="1"/>
    </xf>
    <xf numFmtId="0" fontId="10" fillId="4" borderId="72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1" fillId="0" borderId="73" xfId="0" applyFont="1" applyBorder="1" applyAlignment="1">
      <alignment horizontal="center" vertical="top" wrapText="1"/>
    </xf>
    <xf numFmtId="0" fontId="11" fillId="0" borderId="30" xfId="0" applyFont="1" applyBorder="1" applyAlignment="1">
      <alignment vertical="top" wrapText="1"/>
    </xf>
    <xf numFmtId="0" fontId="11" fillId="0" borderId="54" xfId="0" applyFont="1" applyBorder="1" applyAlignment="1">
      <alignment vertical="top" wrapText="1"/>
    </xf>
    <xf numFmtId="0" fontId="11" fillId="0" borderId="27" xfId="0" applyFont="1" applyBorder="1" applyAlignment="1">
      <alignment vertical="top" wrapText="1"/>
    </xf>
    <xf numFmtId="0" fontId="11" fillId="0" borderId="75" xfId="0" applyFont="1" applyBorder="1" applyAlignment="1">
      <alignment horizontal="center" vertical="top" wrapText="1"/>
    </xf>
    <xf numFmtId="0" fontId="11" fillId="0" borderId="20" xfId="0" applyFont="1" applyBorder="1" applyAlignment="1">
      <alignment horizontal="center" vertical="top" wrapText="1"/>
    </xf>
    <xf numFmtId="0" fontId="11" fillId="0" borderId="31" xfId="0" applyFont="1" applyBorder="1" applyAlignment="1">
      <alignment vertical="top" wrapText="1"/>
    </xf>
    <xf numFmtId="0" fontId="11" fillId="0" borderId="55" xfId="0" applyFont="1" applyBorder="1" applyAlignment="1">
      <alignment vertical="top" wrapText="1"/>
    </xf>
    <xf numFmtId="0" fontId="11" fillId="0" borderId="20" xfId="0" applyFont="1" applyBorder="1" applyAlignment="1">
      <alignment vertical="top" wrapText="1"/>
    </xf>
    <xf numFmtId="0" fontId="10" fillId="0" borderId="73" xfId="0" applyFont="1" applyBorder="1" applyAlignment="1">
      <alignment horizontal="center" vertical="top" wrapText="1"/>
    </xf>
    <xf numFmtId="0" fontId="10" fillId="0" borderId="62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15" xfId="0" applyFont="1" applyBorder="1" applyAlignment="1">
      <alignment vertical="top" wrapText="1"/>
    </xf>
    <xf numFmtId="0" fontId="11" fillId="0" borderId="57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1" fillId="0" borderId="0" xfId="0" applyFont="1" applyBorder="1"/>
    <xf numFmtId="0" fontId="11" fillId="0" borderId="20" xfId="0" applyFont="1" applyBorder="1" applyAlignment="1">
      <alignment horizontal="right" vertical="top" wrapText="1"/>
    </xf>
    <xf numFmtId="0" fontId="11" fillId="0" borderId="31" xfId="0" applyFont="1" applyBorder="1"/>
    <xf numFmtId="0" fontId="11" fillId="0" borderId="55" xfId="0" applyFont="1" applyBorder="1"/>
    <xf numFmtId="0" fontId="10" fillId="0" borderId="27" xfId="0" applyFont="1" applyBorder="1" applyAlignment="1">
      <alignment horizontal="center" vertical="top" wrapText="1"/>
    </xf>
    <xf numFmtId="0" fontId="10" fillId="0" borderId="30" xfId="0" applyFont="1" applyBorder="1" applyAlignment="1">
      <alignment vertical="top" wrapText="1"/>
    </xf>
    <xf numFmtId="0" fontId="10" fillId="0" borderId="27" xfId="0" applyFont="1" applyBorder="1" applyAlignment="1">
      <alignment horizontal="left" vertical="top"/>
    </xf>
    <xf numFmtId="0" fontId="10" fillId="0" borderId="30" xfId="0" applyFont="1" applyBorder="1" applyAlignment="1">
      <alignment horizontal="left" vertical="top" wrapText="1"/>
    </xf>
    <xf numFmtId="0" fontId="11" fillId="0" borderId="15" xfId="0" applyFont="1" applyBorder="1" applyAlignment="1">
      <alignment vertical="top" wrapText="1"/>
    </xf>
    <xf numFmtId="0" fontId="11" fillId="0" borderId="20" xfId="0" applyFont="1" applyBorder="1"/>
    <xf numFmtId="0" fontId="10" fillId="0" borderId="73" xfId="0" applyFont="1" applyBorder="1" applyAlignment="1">
      <alignment vertical="top"/>
    </xf>
    <xf numFmtId="0" fontId="10" fillId="0" borderId="27" xfId="0" applyFont="1" applyBorder="1" applyAlignment="1">
      <alignment vertical="top"/>
    </xf>
    <xf numFmtId="0" fontId="11" fillId="0" borderId="30" xfId="0" applyFont="1" applyBorder="1" applyAlignment="1">
      <alignment vertical="top"/>
    </xf>
    <xf numFmtId="0" fontId="11" fillId="0" borderId="54" xfId="0" applyFont="1" applyBorder="1" applyAlignment="1">
      <alignment vertical="top"/>
    </xf>
    <xf numFmtId="0" fontId="11" fillId="0" borderId="27" xfId="0" applyFont="1" applyBorder="1" applyAlignment="1">
      <alignment vertical="top"/>
    </xf>
    <xf numFmtId="0" fontId="10" fillId="0" borderId="57" xfId="0" applyFont="1" applyBorder="1" applyAlignment="1">
      <alignment vertical="top"/>
    </xf>
    <xf numFmtId="0" fontId="10" fillId="0" borderId="77" xfId="0" applyFont="1" applyBorder="1" applyAlignment="1">
      <alignment vertical="top"/>
    </xf>
    <xf numFmtId="0" fontId="10" fillId="0" borderId="78" xfId="0" applyFont="1" applyBorder="1" applyAlignment="1">
      <alignment vertical="top"/>
    </xf>
    <xf numFmtId="0" fontId="10" fillId="0" borderId="79" xfId="0" applyFont="1" applyBorder="1" applyAlignment="1">
      <alignment vertical="top"/>
    </xf>
    <xf numFmtId="0" fontId="11" fillId="0" borderId="80" xfId="0" applyFont="1" applyBorder="1" applyAlignment="1">
      <alignment vertical="top"/>
    </xf>
    <xf numFmtId="0" fontId="11" fillId="0" borderId="78" xfId="0" applyFont="1" applyBorder="1" applyAlignment="1">
      <alignment vertical="top"/>
    </xf>
    <xf numFmtId="0" fontId="11" fillId="0" borderId="62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right" vertical="top" wrapText="1"/>
    </xf>
    <xf numFmtId="0" fontId="11" fillId="0" borderId="0" xfId="0" applyFont="1" applyBorder="1" applyAlignment="1">
      <alignment vertical="top" wrapText="1"/>
    </xf>
    <xf numFmtId="0" fontId="10" fillId="0" borderId="19" xfId="0" applyFont="1" applyBorder="1" applyAlignment="1">
      <alignment vertical="top" wrapText="1"/>
    </xf>
    <xf numFmtId="0" fontId="10" fillId="0" borderId="82" xfId="0" applyFont="1" applyBorder="1" applyAlignment="1">
      <alignment horizontal="center" vertical="top" wrapText="1"/>
    </xf>
    <xf numFmtId="0" fontId="11" fillId="0" borderId="82" xfId="0" applyFont="1" applyBorder="1" applyAlignment="1">
      <alignment horizontal="center" vertical="top" wrapText="1"/>
    </xf>
    <xf numFmtId="0" fontId="11" fillId="0" borderId="83" xfId="0" applyFont="1" applyBorder="1" applyAlignment="1">
      <alignment horizontal="center" vertical="top" wrapText="1"/>
    </xf>
    <xf numFmtId="0" fontId="11" fillId="0" borderId="84" xfId="0" applyFont="1" applyBorder="1" applyAlignment="1">
      <alignment vertical="top" wrapText="1"/>
    </xf>
    <xf numFmtId="0" fontId="11" fillId="0" borderId="85" xfId="0" applyFont="1" applyBorder="1" applyAlignment="1">
      <alignment vertical="top" wrapText="1"/>
    </xf>
    <xf numFmtId="0" fontId="11" fillId="0" borderId="86" xfId="0" applyFont="1" applyBorder="1" applyAlignment="1">
      <alignment vertical="top" wrapText="1"/>
    </xf>
    <xf numFmtId="0" fontId="11" fillId="0" borderId="87" xfId="0" applyFont="1" applyBorder="1" applyAlignment="1">
      <alignment vertical="top" wrapText="1"/>
    </xf>
    <xf numFmtId="0" fontId="10" fillId="0" borderId="88" xfId="0" applyFont="1" applyBorder="1" applyAlignment="1">
      <alignment vertical="top"/>
    </xf>
    <xf numFmtId="0" fontId="11" fillId="0" borderId="88" xfId="0" applyFont="1" applyBorder="1" applyAlignment="1">
      <alignment vertical="top"/>
    </xf>
    <xf numFmtId="0" fontId="11" fillId="0" borderId="89" xfId="0" applyFont="1" applyBorder="1" applyAlignment="1">
      <alignment horizontal="center" vertical="top" wrapText="1"/>
    </xf>
    <xf numFmtId="0" fontId="11" fillId="0" borderId="89" xfId="0" applyFont="1" applyBorder="1" applyAlignment="1">
      <alignment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4" xfId="0" applyFont="1" applyBorder="1" applyAlignment="1">
      <alignment vertical="top" wrapText="1"/>
    </xf>
    <xf numFmtId="0" fontId="11" fillId="0" borderId="89" xfId="0" applyFont="1" applyBorder="1" applyAlignment="1">
      <alignment horizontal="right" vertical="top" wrapText="1"/>
    </xf>
    <xf numFmtId="0" fontId="10" fillId="0" borderId="4" xfId="0" applyFont="1" applyBorder="1" applyAlignment="1">
      <alignment vertical="top" wrapText="1"/>
    </xf>
    <xf numFmtId="0" fontId="10" fillId="0" borderId="4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right" vertical="top" wrapText="1"/>
    </xf>
    <xf numFmtId="0" fontId="10" fillId="0" borderId="88" xfId="0" applyFont="1" applyBorder="1" applyAlignment="1">
      <alignment vertical="top" wrapText="1"/>
    </xf>
    <xf numFmtId="0" fontId="11" fillId="0" borderId="88" xfId="0" applyFont="1" applyBorder="1" applyAlignment="1">
      <alignment vertical="top" wrapText="1"/>
    </xf>
    <xf numFmtId="0" fontId="10" fillId="0" borderId="88" xfId="0" applyFont="1" applyBorder="1" applyAlignment="1">
      <alignment horizontal="left" vertical="top" wrapText="1"/>
    </xf>
    <xf numFmtId="0" fontId="10" fillId="0" borderId="88" xfId="0" applyFont="1" applyBorder="1" applyAlignment="1">
      <alignment horizontal="center" vertical="top" wrapText="1"/>
    </xf>
    <xf numFmtId="0" fontId="11" fillId="0" borderId="91" xfId="0" applyFont="1" applyBorder="1" applyAlignment="1">
      <alignment horizontal="right" vertical="top" wrapText="1"/>
    </xf>
    <xf numFmtId="0" fontId="11" fillId="0" borderId="91" xfId="0" applyFont="1" applyBorder="1" applyAlignment="1">
      <alignment vertical="top" wrapText="1"/>
    </xf>
    <xf numFmtId="0" fontId="11" fillId="0" borderId="90" xfId="0" applyFont="1" applyBorder="1" applyAlignment="1">
      <alignment horizontal="right" vertical="top" wrapText="1"/>
    </xf>
    <xf numFmtId="0" fontId="11" fillId="0" borderId="90" xfId="0" applyFont="1" applyBorder="1" applyAlignment="1">
      <alignment vertical="top" wrapText="1"/>
    </xf>
    <xf numFmtId="0" fontId="10" fillId="0" borderId="92" xfId="0" applyFont="1" applyBorder="1" applyAlignment="1">
      <alignment horizontal="center" vertical="top" wrapText="1"/>
    </xf>
    <xf numFmtId="0" fontId="10" fillId="0" borderId="92" xfId="0" applyFont="1" applyBorder="1" applyAlignment="1">
      <alignment vertical="top" wrapText="1"/>
    </xf>
    <xf numFmtId="0" fontId="11" fillId="0" borderId="92" xfId="0" applyFont="1" applyBorder="1" applyAlignment="1">
      <alignment vertical="top" wrapText="1"/>
    </xf>
    <xf numFmtId="0" fontId="11" fillId="0" borderId="19" xfId="0" applyFont="1" applyBorder="1" applyAlignment="1">
      <alignment vertical="top" wrapText="1"/>
    </xf>
    <xf numFmtId="0" fontId="11" fillId="0" borderId="58" xfId="0" applyFont="1" applyBorder="1" applyAlignment="1">
      <alignment vertical="top" wrapText="1"/>
    </xf>
    <xf numFmtId="0" fontId="11" fillId="0" borderId="19" xfId="0" applyFont="1" applyBorder="1" applyAlignment="1">
      <alignment horizontal="right" vertical="top" wrapText="1"/>
    </xf>
    <xf numFmtId="0" fontId="11" fillId="0" borderId="0" xfId="0" applyFont="1" applyBorder="1" applyAlignment="1">
      <alignment horizontal="right" vertical="top" wrapText="1"/>
    </xf>
    <xf numFmtId="0" fontId="11" fillId="0" borderId="58" xfId="0" applyFont="1" applyBorder="1" applyAlignment="1">
      <alignment horizontal="right" vertical="top" wrapText="1"/>
    </xf>
    <xf numFmtId="0" fontId="11" fillId="0" borderId="4" xfId="0" applyFont="1" applyBorder="1" applyAlignment="1">
      <alignment horizontal="left" vertical="top" wrapText="1"/>
    </xf>
    <xf numFmtId="49" fontId="11" fillId="0" borderId="4" xfId="1" applyNumberFormat="1" applyFont="1" applyBorder="1" applyAlignment="1">
      <alignment vertical="top" wrapText="1"/>
    </xf>
    <xf numFmtId="0" fontId="11" fillId="0" borderId="93" xfId="0" applyFont="1" applyBorder="1" applyAlignment="1">
      <alignment horizontal="right" vertical="top" wrapText="1"/>
    </xf>
    <xf numFmtId="0" fontId="11" fillId="0" borderId="93" xfId="0" applyFont="1" applyBorder="1" applyAlignment="1">
      <alignment vertical="top" wrapText="1"/>
    </xf>
    <xf numFmtId="0" fontId="10" fillId="0" borderId="0" xfId="0" applyFont="1" applyAlignment="1">
      <alignment horizontal="right"/>
    </xf>
    <xf numFmtId="0" fontId="10" fillId="0" borderId="58" xfId="0" applyFont="1" applyBorder="1" applyAlignment="1">
      <alignment horizontal="right" vertical="top" wrapText="1"/>
    </xf>
    <xf numFmtId="0" fontId="11" fillId="0" borderId="79" xfId="0" applyFont="1" applyBorder="1" applyAlignment="1">
      <alignment vertical="top"/>
    </xf>
    <xf numFmtId="0" fontId="11" fillId="0" borderId="27" xfId="0" applyFont="1" applyBorder="1" applyAlignment="1">
      <alignment horizontal="center" vertical="top" wrapText="1"/>
    </xf>
    <xf numFmtId="0" fontId="11" fillId="0" borderId="20" xfId="0" applyFont="1" applyBorder="1" applyAlignment="1">
      <alignment horizontal="center"/>
    </xf>
    <xf numFmtId="0" fontId="11" fillId="0" borderId="86" xfId="0" applyFont="1" applyBorder="1" applyAlignment="1">
      <alignment horizontal="center" vertical="top" wrapText="1"/>
    </xf>
    <xf numFmtId="41" fontId="11" fillId="0" borderId="80" xfId="1" applyFont="1" applyBorder="1" applyAlignment="1">
      <alignment vertical="top"/>
    </xf>
    <xf numFmtId="41" fontId="11" fillId="0" borderId="80" xfId="1" applyFont="1" applyBorder="1" applyAlignment="1">
      <alignment horizontal="center" vertical="top"/>
    </xf>
    <xf numFmtId="41" fontId="11" fillId="0" borderId="78" xfId="1" applyFont="1" applyBorder="1" applyAlignment="1">
      <alignment vertical="top"/>
    </xf>
    <xf numFmtId="41" fontId="11" fillId="0" borderId="81" xfId="1" applyFont="1" applyBorder="1" applyAlignment="1">
      <alignment vertical="top"/>
    </xf>
    <xf numFmtId="41" fontId="11" fillId="0" borderId="57" xfId="1" applyFont="1" applyBorder="1" applyAlignment="1">
      <alignment horizontal="center" vertical="top" wrapText="1"/>
    </xf>
    <xf numFmtId="41" fontId="11" fillId="0" borderId="57" xfId="1" applyFont="1" applyBorder="1" applyAlignment="1">
      <alignment vertical="top" wrapText="1"/>
    </xf>
    <xf numFmtId="41" fontId="11" fillId="0" borderId="11" xfId="1" applyFont="1" applyBorder="1" applyAlignment="1">
      <alignment vertical="top" wrapText="1"/>
    </xf>
    <xf numFmtId="41" fontId="11" fillId="0" borderId="71" xfId="1" applyFont="1" applyBorder="1" applyAlignment="1">
      <alignment vertical="top" wrapText="1"/>
    </xf>
    <xf numFmtId="41" fontId="11" fillId="0" borderId="55" xfId="1" applyFont="1" applyBorder="1" applyAlignment="1">
      <alignment horizontal="center" vertical="top" wrapText="1"/>
    </xf>
    <xf numFmtId="41" fontId="11" fillId="0" borderId="55" xfId="1" applyFont="1" applyBorder="1" applyAlignment="1">
      <alignment vertical="top" wrapText="1"/>
    </xf>
    <xf numFmtId="41" fontId="11" fillId="0" borderId="20" xfId="1" applyFont="1" applyBorder="1" applyAlignment="1">
      <alignment vertical="top" wrapText="1"/>
    </xf>
    <xf numFmtId="41" fontId="11" fillId="0" borderId="76" xfId="1" applyFont="1" applyBorder="1" applyAlignment="1">
      <alignment vertical="top" wrapText="1"/>
    </xf>
    <xf numFmtId="41" fontId="11" fillId="0" borderId="54" xfId="1" applyFont="1" applyBorder="1" applyAlignment="1">
      <alignment horizontal="center" vertical="top"/>
    </xf>
    <xf numFmtId="41" fontId="11" fillId="0" borderId="54" xfId="1" applyFont="1" applyBorder="1" applyAlignment="1">
      <alignment vertical="top"/>
    </xf>
    <xf numFmtId="41" fontId="11" fillId="0" borderId="27" xfId="1" applyFont="1" applyBorder="1" applyAlignment="1">
      <alignment vertical="top"/>
    </xf>
    <xf numFmtId="41" fontId="11" fillId="0" borderId="74" xfId="1" applyFont="1" applyBorder="1" applyAlignment="1">
      <alignment vertical="top"/>
    </xf>
    <xf numFmtId="41" fontId="11" fillId="0" borderId="54" xfId="1" applyFont="1" applyBorder="1" applyAlignment="1">
      <alignment horizontal="center" vertical="top" wrapText="1"/>
    </xf>
    <xf numFmtId="41" fontId="11" fillId="0" borderId="54" xfId="1" applyFont="1" applyBorder="1" applyAlignment="1">
      <alignment vertical="top" wrapText="1"/>
    </xf>
    <xf numFmtId="41" fontId="11" fillId="0" borderId="27" xfId="1" applyFont="1" applyBorder="1" applyAlignment="1">
      <alignment vertical="top" wrapText="1"/>
    </xf>
    <xf numFmtId="41" fontId="11" fillId="0" borderId="74" xfId="1" applyFont="1" applyBorder="1" applyAlignment="1">
      <alignment vertical="top" wrapText="1"/>
    </xf>
    <xf numFmtId="41" fontId="11" fillId="0" borderId="55" xfId="1" applyFont="1" applyBorder="1" applyAlignment="1">
      <alignment horizontal="center"/>
    </xf>
    <xf numFmtId="41" fontId="11" fillId="0" borderId="55" xfId="1" applyFont="1" applyBorder="1"/>
    <xf numFmtId="41" fontId="11" fillId="0" borderId="20" xfId="1" applyFont="1" applyBorder="1"/>
    <xf numFmtId="41" fontId="11" fillId="0" borderId="80" xfId="1" applyFont="1" applyBorder="1" applyAlignment="1">
      <alignment horizontal="right" vertical="top"/>
    </xf>
    <xf numFmtId="41" fontId="11" fillId="0" borderId="57" xfId="1" applyFont="1" applyBorder="1" applyAlignment="1">
      <alignment horizontal="right" vertical="top" wrapText="1"/>
    </xf>
    <xf numFmtId="41" fontId="11" fillId="0" borderId="55" xfId="1" applyFont="1" applyBorder="1" applyAlignment="1">
      <alignment horizontal="right" vertical="top" wrapText="1"/>
    </xf>
    <xf numFmtId="41" fontId="11" fillId="0" borderId="54" xfId="1" applyFont="1" applyBorder="1" applyAlignment="1">
      <alignment horizontal="right" vertical="top"/>
    </xf>
    <xf numFmtId="41" fontId="11" fillId="0" borderId="54" xfId="1" applyFont="1" applyBorder="1" applyAlignment="1">
      <alignment horizontal="right" vertical="top" wrapText="1"/>
    </xf>
    <xf numFmtId="41" fontId="11" fillId="0" borderId="55" xfId="1" applyFont="1" applyBorder="1" applyAlignment="1">
      <alignment horizontal="right"/>
    </xf>
    <xf numFmtId="41" fontId="11" fillId="0" borderId="86" xfId="1" applyFont="1" applyBorder="1" applyAlignment="1">
      <alignment horizontal="right" vertical="top" wrapText="1"/>
    </xf>
    <xf numFmtId="0" fontId="11" fillId="0" borderId="57" xfId="0" quotePrefix="1" applyFont="1" applyBorder="1" applyAlignment="1">
      <alignment vertical="top" wrapText="1"/>
    </xf>
    <xf numFmtId="0" fontId="10" fillId="0" borderId="11" xfId="0" applyFont="1" applyBorder="1" applyAlignment="1">
      <alignment horizontal="left" vertical="top"/>
    </xf>
    <xf numFmtId="0" fontId="11" fillId="0" borderId="69" xfId="0" applyFont="1" applyBorder="1" applyAlignment="1">
      <alignment horizontal="center" vertical="top" wrapText="1"/>
    </xf>
    <xf numFmtId="0" fontId="11" fillId="0" borderId="69" xfId="0" applyFont="1" applyBorder="1" applyAlignment="1">
      <alignment horizontal="right" vertical="top" wrapText="1"/>
    </xf>
    <xf numFmtId="0" fontId="11" fillId="0" borderId="69" xfId="0" applyFont="1" applyBorder="1" applyAlignment="1">
      <alignment vertical="top" wrapText="1"/>
    </xf>
    <xf numFmtId="41" fontId="11" fillId="0" borderId="69" xfId="1" applyFont="1" applyBorder="1" applyAlignment="1">
      <alignment horizontal="center" vertical="top" wrapText="1"/>
    </xf>
    <xf numFmtId="41" fontId="11" fillId="0" borderId="69" xfId="1" applyFont="1" applyBorder="1" applyAlignment="1">
      <alignment vertical="top" wrapText="1"/>
    </xf>
    <xf numFmtId="41" fontId="11" fillId="0" borderId="69" xfId="1" applyFont="1" applyBorder="1" applyAlignment="1">
      <alignment horizontal="right" vertical="top" wrapText="1"/>
    </xf>
    <xf numFmtId="0" fontId="11" fillId="0" borderId="94" xfId="0" applyFont="1" applyBorder="1" applyAlignment="1">
      <alignment horizontal="center" vertical="top" wrapText="1"/>
    </xf>
    <xf numFmtId="0" fontId="11" fillId="0" borderId="94" xfId="0" applyFont="1" applyBorder="1" applyAlignment="1">
      <alignment horizontal="right" vertical="top" wrapText="1"/>
    </xf>
    <xf numFmtId="0" fontId="11" fillId="0" borderId="94" xfId="0" applyFont="1" applyBorder="1" applyAlignment="1">
      <alignment vertical="top" wrapText="1"/>
    </xf>
    <xf numFmtId="41" fontId="11" fillId="0" borderId="94" xfId="1" applyFont="1" applyBorder="1" applyAlignment="1">
      <alignment horizontal="center" vertical="top" wrapText="1"/>
    </xf>
    <xf numFmtId="41" fontId="11" fillId="0" borderId="94" xfId="1" applyFont="1" applyBorder="1" applyAlignment="1">
      <alignment vertical="top" wrapText="1"/>
    </xf>
    <xf numFmtId="41" fontId="11" fillId="0" borderId="94" xfId="1" applyFont="1" applyBorder="1" applyAlignment="1">
      <alignment horizontal="right" vertical="top" wrapText="1"/>
    </xf>
    <xf numFmtId="0" fontId="10" fillId="0" borderId="11" xfId="0" applyFont="1" applyBorder="1" applyAlignment="1">
      <alignment vertical="top"/>
    </xf>
    <xf numFmtId="0" fontId="11" fillId="0" borderId="0" xfId="0" applyFont="1" applyBorder="1" applyAlignment="1">
      <alignment horizontal="center" vertical="top" wrapText="1"/>
    </xf>
    <xf numFmtId="41" fontId="11" fillId="0" borderId="0" xfId="1" applyFont="1" applyBorder="1" applyAlignment="1">
      <alignment horizontal="center" vertical="top" wrapText="1"/>
    </xf>
    <xf numFmtId="41" fontId="11" fillId="0" borderId="0" xfId="1" applyFont="1" applyBorder="1" applyAlignment="1">
      <alignment vertical="top" wrapText="1"/>
    </xf>
    <xf numFmtId="41" fontId="11" fillId="0" borderId="0" xfId="1" applyFont="1" applyBorder="1" applyAlignment="1">
      <alignment horizontal="right" vertical="top" wrapText="1"/>
    </xf>
    <xf numFmtId="41" fontId="10" fillId="0" borderId="94" xfId="1" applyFont="1" applyBorder="1" applyAlignment="1">
      <alignment horizontal="right" vertical="top" wrapText="1"/>
    </xf>
    <xf numFmtId="0" fontId="3" fillId="0" borderId="50" xfId="0" applyFont="1" applyBorder="1" applyAlignment="1">
      <alignment vertical="top" wrapText="1"/>
    </xf>
    <xf numFmtId="0" fontId="13" fillId="0" borderId="0" xfId="0" applyFont="1" applyAlignment="1">
      <alignment horizontal="center"/>
    </xf>
    <xf numFmtId="0" fontId="13" fillId="0" borderId="0" xfId="0" applyFont="1"/>
    <xf numFmtId="0" fontId="14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 indent="15"/>
    </xf>
    <xf numFmtId="0" fontId="17" fillId="0" borderId="0" xfId="0" applyFont="1" applyAlignment="1">
      <alignment horizontal="center"/>
    </xf>
    <xf numFmtId="0" fontId="2" fillId="2" borderId="32" xfId="0" applyFont="1" applyFill="1" applyBorder="1" applyAlignment="1">
      <alignment horizontal="center" vertical="center"/>
    </xf>
    <xf numFmtId="0" fontId="3" fillId="2" borderId="45" xfId="0" applyFont="1" applyFill="1" applyBorder="1" applyAlignment="1">
      <alignment horizontal="right" vertical="top"/>
    </xf>
    <xf numFmtId="0" fontId="3" fillId="2" borderId="6" xfId="0" applyFont="1" applyFill="1" applyBorder="1" applyAlignment="1">
      <alignment horizontal="right" vertical="top"/>
    </xf>
    <xf numFmtId="0" fontId="3" fillId="2" borderId="50" xfId="0" applyFont="1" applyFill="1" applyBorder="1" applyAlignment="1">
      <alignment horizontal="right" vertical="top"/>
    </xf>
    <xf numFmtId="0" fontId="3" fillId="2" borderId="47" xfId="0" applyFont="1" applyFill="1" applyBorder="1" applyAlignment="1">
      <alignment horizontal="right" vertical="top"/>
    </xf>
    <xf numFmtId="0" fontId="3" fillId="2" borderId="48" xfId="0" applyFont="1" applyFill="1" applyBorder="1" applyAlignment="1">
      <alignment horizontal="right" vertical="top"/>
    </xf>
    <xf numFmtId="0" fontId="3" fillId="2" borderId="49" xfId="0" applyFont="1" applyFill="1" applyBorder="1" applyAlignment="1">
      <alignment horizontal="right" vertical="top"/>
    </xf>
    <xf numFmtId="0" fontId="2" fillId="2" borderId="39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 wrapText="1"/>
    </xf>
    <xf numFmtId="0" fontId="3" fillId="2" borderId="46" xfId="0" applyFont="1" applyFill="1" applyBorder="1" applyAlignment="1">
      <alignment horizontal="right" vertical="top"/>
    </xf>
    <xf numFmtId="0" fontId="5" fillId="0" borderId="31" xfId="0" applyFont="1" applyBorder="1" applyAlignment="1">
      <alignment horizontal="left" vertical="top" wrapText="1"/>
    </xf>
    <xf numFmtId="0" fontId="5" fillId="0" borderId="55" xfId="0" applyFont="1" applyBorder="1" applyAlignment="1">
      <alignment horizontal="left" vertical="top" wrapText="1"/>
    </xf>
    <xf numFmtId="0" fontId="5" fillId="0" borderId="18" xfId="0" applyFont="1" applyBorder="1" applyAlignment="1">
      <alignment horizontal="left" vertical="top" wrapText="1"/>
    </xf>
    <xf numFmtId="0" fontId="5" fillId="0" borderId="42" xfId="0" applyFont="1" applyBorder="1" applyAlignment="1">
      <alignment horizontal="left" vertical="top" wrapText="1"/>
    </xf>
    <xf numFmtId="0" fontId="3" fillId="2" borderId="54" xfId="0" applyFont="1" applyFill="1" applyBorder="1" applyAlignment="1">
      <alignment horizontal="right" vertical="top"/>
    </xf>
    <xf numFmtId="0" fontId="3" fillId="2" borderId="33" xfId="0" applyFont="1" applyFill="1" applyBorder="1" applyAlignment="1">
      <alignment horizontal="right" vertical="center"/>
    </xf>
    <xf numFmtId="0" fontId="3" fillId="2" borderId="34" xfId="0" applyFont="1" applyFill="1" applyBorder="1" applyAlignment="1">
      <alignment horizontal="right" vertical="center"/>
    </xf>
    <xf numFmtId="0" fontId="3" fillId="2" borderId="35" xfId="0" applyFont="1" applyFill="1" applyBorder="1" applyAlignment="1">
      <alignment horizontal="right" vertical="center"/>
    </xf>
    <xf numFmtId="0" fontId="3" fillId="2" borderId="11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0" fontId="4" fillId="0" borderId="0" xfId="0" applyFont="1" applyAlignment="1">
      <alignment horizontal="center"/>
    </xf>
    <xf numFmtId="0" fontId="3" fillId="0" borderId="42" xfId="0" applyFont="1" applyBorder="1" applyAlignment="1">
      <alignment horizontal="left" vertical="top" wrapText="1"/>
    </xf>
    <xf numFmtId="0" fontId="5" fillId="0" borderId="30" xfId="0" applyFont="1" applyBorder="1" applyAlignment="1">
      <alignment horizontal="left" vertical="top" wrapText="1"/>
    </xf>
    <xf numFmtId="0" fontId="5" fillId="0" borderId="54" xfId="0" applyFont="1" applyBorder="1" applyAlignment="1">
      <alignment horizontal="left" vertical="top" wrapText="1"/>
    </xf>
    <xf numFmtId="0" fontId="3" fillId="2" borderId="44" xfId="0" applyFont="1" applyFill="1" applyBorder="1" applyAlignment="1">
      <alignment horizontal="right" vertical="top"/>
    </xf>
    <xf numFmtId="0" fontId="3" fillId="2" borderId="32" xfId="0" applyFont="1" applyFill="1" applyBorder="1" applyAlignment="1">
      <alignment horizontal="right" vertical="center"/>
    </xf>
    <xf numFmtId="0" fontId="3" fillId="2" borderId="11" xfId="0" applyFont="1" applyFill="1" applyBorder="1" applyAlignment="1">
      <alignment horizontal="right" vertical="top"/>
    </xf>
    <xf numFmtId="0" fontId="3" fillId="2" borderId="0" xfId="0" applyFont="1" applyFill="1" applyBorder="1" applyAlignment="1">
      <alignment horizontal="right" vertical="top"/>
    </xf>
    <xf numFmtId="0" fontId="3" fillId="2" borderId="1" xfId="0" applyFont="1" applyFill="1" applyBorder="1" applyAlignment="1">
      <alignment horizontal="right" vertical="top"/>
    </xf>
    <xf numFmtId="0" fontId="3" fillId="2" borderId="51" xfId="0" applyFont="1" applyFill="1" applyBorder="1" applyAlignment="1">
      <alignment horizontal="right" vertical="top"/>
    </xf>
    <xf numFmtId="0" fontId="15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0" fontId="5" fillId="0" borderId="5" xfId="0" applyFont="1" applyBorder="1" applyAlignment="1">
      <alignment horizontal="left" vertical="top" wrapText="1"/>
    </xf>
    <xf numFmtId="0" fontId="3" fillId="2" borderId="33" xfId="0" applyFont="1" applyFill="1" applyBorder="1" applyAlignment="1">
      <alignment horizontal="right" vertical="top"/>
    </xf>
    <xf numFmtId="0" fontId="3" fillId="2" borderId="34" xfId="0" applyFont="1" applyFill="1" applyBorder="1" applyAlignment="1">
      <alignment horizontal="right" vertical="top"/>
    </xf>
    <xf numFmtId="0" fontId="3" fillId="2" borderId="35" xfId="0" applyFont="1" applyFill="1" applyBorder="1" applyAlignment="1">
      <alignment horizontal="right" vertical="top"/>
    </xf>
    <xf numFmtId="0" fontId="5" fillId="0" borderId="7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2" fillId="2" borderId="38" xfId="0" applyFont="1" applyFill="1" applyBorder="1" applyAlignment="1">
      <alignment horizontal="center" vertical="center"/>
    </xf>
    <xf numFmtId="0" fontId="3" fillId="0" borderId="57" xfId="0" applyFont="1" applyBorder="1" applyAlignment="1">
      <alignment horizontal="left"/>
    </xf>
    <xf numFmtId="0" fontId="3" fillId="2" borderId="27" xfId="0" applyFont="1" applyFill="1" applyBorder="1" applyAlignment="1">
      <alignment horizontal="right" vertical="top"/>
    </xf>
    <xf numFmtId="0" fontId="3" fillId="2" borderId="19" xfId="0" applyFont="1" applyFill="1" applyBorder="1" applyAlignment="1">
      <alignment horizontal="right" vertical="top"/>
    </xf>
    <xf numFmtId="0" fontId="3" fillId="2" borderId="30" xfId="0" applyFont="1" applyFill="1" applyBorder="1" applyAlignment="1">
      <alignment horizontal="right" vertical="top"/>
    </xf>
    <xf numFmtId="0" fontId="3" fillId="0" borderId="6" xfId="0" applyFont="1" applyBorder="1" applyAlignment="1">
      <alignment vertical="top" wrapText="1"/>
    </xf>
    <xf numFmtId="0" fontId="3" fillId="0" borderId="50" xfId="0" applyFont="1" applyBorder="1" applyAlignment="1">
      <alignment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0" borderId="5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right"/>
    </xf>
    <xf numFmtId="0" fontId="2" fillId="0" borderId="23" xfId="0" applyFont="1" applyBorder="1" applyAlignment="1">
      <alignment horizontal="right"/>
    </xf>
    <xf numFmtId="0" fontId="3" fillId="2" borderId="43" xfId="0" applyFont="1" applyFill="1" applyBorder="1" applyAlignment="1">
      <alignment horizontal="right" vertical="center"/>
    </xf>
    <xf numFmtId="0" fontId="3" fillId="0" borderId="17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5" fillId="0" borderId="50" xfId="0" applyFont="1" applyBorder="1" applyAlignment="1">
      <alignment horizontal="left" vertical="top" wrapText="1"/>
    </xf>
    <xf numFmtId="0" fontId="5" fillId="0" borderId="44" xfId="0" applyFont="1" applyBorder="1" applyAlignment="1">
      <alignment horizontal="left" vertical="top" wrapText="1"/>
    </xf>
    <xf numFmtId="0" fontId="3" fillId="0" borderId="45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50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horizontal="right" vertical="top"/>
    </xf>
    <xf numFmtId="0" fontId="3" fillId="0" borderId="6" xfId="0" applyFont="1" applyBorder="1" applyAlignment="1">
      <alignment horizontal="left" vertical="top" wrapText="1"/>
    </xf>
    <xf numFmtId="0" fontId="3" fillId="0" borderId="50" xfId="0" applyFont="1" applyBorder="1" applyAlignment="1">
      <alignment horizontal="left" vertical="top" wrapText="1"/>
    </xf>
    <xf numFmtId="0" fontId="3" fillId="0" borderId="33" xfId="0" applyFont="1" applyBorder="1" applyAlignment="1">
      <alignment horizontal="left" vertical="center"/>
    </xf>
    <xf numFmtId="0" fontId="3" fillId="0" borderId="34" xfId="0" applyFont="1" applyBorder="1" applyAlignment="1">
      <alignment horizontal="left" vertical="center"/>
    </xf>
    <xf numFmtId="0" fontId="3" fillId="0" borderId="43" xfId="0" applyFont="1" applyBorder="1" applyAlignment="1">
      <alignment horizontal="left" vertical="center"/>
    </xf>
    <xf numFmtId="0" fontId="10" fillId="0" borderId="0" xfId="0" applyFont="1" applyAlignment="1">
      <alignment horizontal="center"/>
    </xf>
    <xf numFmtId="0" fontId="10" fillId="0" borderId="27" xfId="0" applyFont="1" applyBorder="1" applyAlignment="1">
      <alignment horizontal="left" vertical="top" wrapText="1"/>
    </xf>
    <xf numFmtId="0" fontId="10" fillId="0" borderId="30" xfId="0" applyFont="1" applyBorder="1" applyAlignment="1">
      <alignment horizontal="left" vertical="top" wrapText="1"/>
    </xf>
    <xf numFmtId="0" fontId="10" fillId="4" borderId="64" xfId="0" applyFont="1" applyFill="1" applyBorder="1" applyAlignment="1">
      <alignment horizontal="center" vertical="top" wrapText="1"/>
    </xf>
    <xf numFmtId="0" fontId="10" fillId="4" borderId="65" xfId="0" applyFont="1" applyFill="1" applyBorder="1" applyAlignment="1">
      <alignment horizontal="center" vertical="top" wrapText="1"/>
    </xf>
    <xf numFmtId="0" fontId="10" fillId="4" borderId="60" xfId="0" applyFont="1" applyFill="1" applyBorder="1" applyAlignment="1">
      <alignment horizontal="center"/>
    </xf>
    <xf numFmtId="0" fontId="10" fillId="4" borderId="61" xfId="0" applyFont="1" applyFill="1" applyBorder="1" applyAlignment="1">
      <alignment horizontal="center"/>
    </xf>
    <xf numFmtId="0" fontId="10" fillId="4" borderId="66" xfId="0" applyFont="1" applyFill="1" applyBorder="1" applyAlignment="1">
      <alignment horizontal="center" vertical="top" wrapText="1"/>
    </xf>
    <xf numFmtId="0" fontId="10" fillId="4" borderId="55" xfId="0" applyFont="1" applyFill="1" applyBorder="1" applyAlignment="1">
      <alignment horizontal="center" vertical="top" wrapText="1"/>
    </xf>
    <xf numFmtId="0" fontId="10" fillId="4" borderId="69" xfId="0" applyFont="1" applyFill="1" applyBorder="1" applyAlignment="1">
      <alignment horizontal="center" vertical="top" wrapText="1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84"/>
  <sheetViews>
    <sheetView topLeftCell="F7" workbookViewId="0">
      <selection activeCell="AE6" sqref="AE6"/>
    </sheetView>
  </sheetViews>
  <sheetFormatPr defaultRowHeight="12.75"/>
  <cols>
    <col min="1" max="1" width="3.5703125" style="1" customWidth="1"/>
    <col min="2" max="2" width="8.42578125" style="1" customWidth="1"/>
    <col min="3" max="3" width="2.5703125" style="1" customWidth="1"/>
    <col min="4" max="4" width="2.5703125" style="2" customWidth="1"/>
    <col min="5" max="5" width="27.28515625" style="1" customWidth="1"/>
    <col min="6" max="6" width="26.85546875" style="1" customWidth="1"/>
    <col min="7" max="7" width="7" style="1" customWidth="1"/>
    <col min="8" max="8" width="4" style="3" customWidth="1"/>
    <col min="9" max="9" width="6.5703125" style="1" bestFit="1" customWidth="1"/>
    <col min="10" max="10" width="3.85546875" style="1" customWidth="1"/>
    <col min="11" max="11" width="7.42578125" style="1" customWidth="1"/>
    <col min="12" max="12" width="3.140625" style="1" customWidth="1"/>
    <col min="13" max="13" width="9" style="1" customWidth="1"/>
    <col min="14" max="14" width="9.42578125" style="1" customWidth="1"/>
    <col min="15" max="15" width="2.42578125" style="1" customWidth="1"/>
    <col min="16" max="16" width="7.28515625" style="1" customWidth="1"/>
    <col min="17" max="17" width="3.28515625" style="1" customWidth="1"/>
    <col min="18" max="18" width="6.42578125" style="1" customWidth="1"/>
    <col min="19" max="19" width="2.140625" style="1" customWidth="1"/>
    <col min="20" max="20" width="6" style="1" customWidth="1"/>
    <col min="21" max="21" width="3" style="1" customWidth="1"/>
    <col min="22" max="22" width="7.28515625" style="1" customWidth="1"/>
    <col min="23" max="23" width="3.85546875" style="1" customWidth="1"/>
    <col min="24" max="24" width="9.140625" style="1" bestFit="1" customWidth="1"/>
    <col min="25" max="25" width="5.7109375" style="1" customWidth="1"/>
    <col min="26" max="26" width="6.28515625" style="1" customWidth="1"/>
    <col min="27" max="27" width="4.42578125" style="1" customWidth="1"/>
    <col min="28" max="28" width="9.85546875" style="1" customWidth="1"/>
    <col min="29" max="29" width="5.7109375" style="1" customWidth="1"/>
    <col min="30" max="30" width="5.5703125" style="1" customWidth="1"/>
    <col min="31" max="31" width="5.28515625" style="1" customWidth="1"/>
    <col min="32" max="32" width="8.5703125" style="1" customWidth="1"/>
    <col min="33" max="16384" width="9.140625" style="1"/>
  </cols>
  <sheetData>
    <row r="1" spans="1:32" ht="13.5">
      <c r="AC1" s="533" t="s">
        <v>102</v>
      </c>
      <c r="AD1" s="533"/>
      <c r="AE1" s="533"/>
      <c r="AF1" s="533"/>
    </row>
    <row r="2" spans="1:32" ht="16.5">
      <c r="A2" s="523" t="s">
        <v>111</v>
      </c>
      <c r="B2" s="523"/>
      <c r="C2" s="523"/>
      <c r="D2" s="523"/>
      <c r="E2" s="523"/>
      <c r="F2" s="523"/>
      <c r="G2" s="523"/>
      <c r="H2" s="523"/>
      <c r="I2" s="523"/>
      <c r="J2" s="523"/>
      <c r="K2" s="523"/>
      <c r="L2" s="523"/>
      <c r="M2" s="523"/>
      <c r="N2" s="523"/>
      <c r="O2" s="523"/>
      <c r="P2" s="523"/>
      <c r="Q2" s="523"/>
      <c r="R2" s="523"/>
      <c r="S2" s="523"/>
      <c r="T2" s="523"/>
      <c r="U2" s="523"/>
      <c r="V2" s="523"/>
      <c r="W2" s="523"/>
      <c r="X2" s="523"/>
      <c r="Y2" s="523"/>
      <c r="Z2" s="523"/>
      <c r="AA2" s="523"/>
      <c r="AB2" s="523"/>
      <c r="AC2" s="523"/>
      <c r="AD2" s="523"/>
      <c r="AE2" s="523"/>
      <c r="AF2" s="523"/>
    </row>
    <row r="3" spans="1:32" ht="16.5">
      <c r="A3" s="523" t="s">
        <v>112</v>
      </c>
      <c r="B3" s="523"/>
      <c r="C3" s="523"/>
      <c r="D3" s="523"/>
      <c r="E3" s="523"/>
      <c r="F3" s="523"/>
      <c r="G3" s="523"/>
      <c r="H3" s="523"/>
      <c r="I3" s="523"/>
      <c r="J3" s="523"/>
      <c r="K3" s="523"/>
      <c r="L3" s="523"/>
      <c r="M3" s="523"/>
      <c r="N3" s="523"/>
      <c r="O3" s="523"/>
      <c r="P3" s="523"/>
      <c r="Q3" s="523"/>
      <c r="R3" s="523"/>
      <c r="S3" s="523"/>
      <c r="T3" s="523"/>
      <c r="U3" s="523"/>
      <c r="V3" s="523"/>
      <c r="W3" s="523"/>
      <c r="X3" s="523"/>
      <c r="Y3" s="523"/>
      <c r="Z3" s="523"/>
      <c r="AA3" s="523"/>
      <c r="AB3" s="523"/>
      <c r="AC3" s="523"/>
      <c r="AD3" s="523"/>
      <c r="AE3" s="523"/>
      <c r="AF3" s="523"/>
    </row>
    <row r="4" spans="1:32" ht="15" customHeight="1">
      <c r="A4" s="523" t="s">
        <v>113</v>
      </c>
      <c r="B4" s="523"/>
      <c r="C4" s="523"/>
      <c r="D4" s="523"/>
      <c r="E4" s="523"/>
      <c r="F4" s="523"/>
      <c r="G4" s="523"/>
      <c r="H4" s="523"/>
      <c r="I4" s="523"/>
      <c r="J4" s="523"/>
      <c r="K4" s="523"/>
      <c r="L4" s="523"/>
      <c r="M4" s="523"/>
      <c r="N4" s="523"/>
      <c r="O4" s="523"/>
      <c r="P4" s="523"/>
      <c r="Q4" s="523"/>
      <c r="R4" s="523"/>
      <c r="S4" s="523"/>
      <c r="T4" s="523"/>
      <c r="U4" s="523"/>
      <c r="V4" s="523"/>
      <c r="W4" s="523"/>
      <c r="X4" s="523"/>
      <c r="Y4" s="523"/>
      <c r="Z4" s="523"/>
      <c r="AA4" s="523"/>
      <c r="AB4" s="523"/>
      <c r="AC4" s="523"/>
      <c r="AD4" s="523"/>
      <c r="AE4" s="523"/>
      <c r="AF4" s="523"/>
    </row>
    <row r="5" spans="1:32" ht="15.75" customHeight="1">
      <c r="A5" s="523" t="s">
        <v>331</v>
      </c>
      <c r="B5" s="523"/>
      <c r="C5" s="523"/>
      <c r="D5" s="523"/>
      <c r="E5" s="523"/>
      <c r="F5" s="523"/>
      <c r="G5" s="523"/>
      <c r="H5" s="523"/>
      <c r="I5" s="523"/>
      <c r="J5" s="523"/>
      <c r="K5" s="523"/>
      <c r="L5" s="523"/>
      <c r="M5" s="523"/>
      <c r="N5" s="523"/>
      <c r="O5" s="523"/>
      <c r="P5" s="523"/>
      <c r="Q5" s="523"/>
      <c r="R5" s="523"/>
      <c r="S5" s="523"/>
      <c r="T5" s="523"/>
      <c r="U5" s="523"/>
      <c r="V5" s="523"/>
      <c r="W5" s="523"/>
      <c r="X5" s="523"/>
      <c r="Y5" s="523"/>
      <c r="Z5" s="523"/>
      <c r="AA5" s="523"/>
      <c r="AB5" s="523"/>
      <c r="AC5" s="523"/>
      <c r="AD5" s="523"/>
      <c r="AE5" s="523"/>
      <c r="AF5" s="523"/>
    </row>
    <row r="6" spans="1:32" ht="16.5">
      <c r="A6" s="45"/>
      <c r="B6" s="50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</row>
    <row r="7" spans="1:32" s="2" customFormat="1" ht="16.5">
      <c r="A7" s="4" t="s">
        <v>16</v>
      </c>
      <c r="B7" s="4"/>
      <c r="C7" s="4"/>
      <c r="D7" s="4"/>
      <c r="E7" s="4"/>
      <c r="F7" s="4"/>
      <c r="G7" s="4"/>
      <c r="H7" s="45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</row>
    <row r="8" spans="1:32" ht="10.5" customHeight="1" thickBot="1">
      <c r="A8" s="6"/>
      <c r="B8" s="6"/>
      <c r="C8" s="5"/>
      <c r="D8" s="6"/>
      <c r="E8" s="5"/>
      <c r="AE8" s="534" t="s">
        <v>103</v>
      </c>
      <c r="AF8" s="534"/>
    </row>
    <row r="9" spans="1:32" ht="24.75" customHeight="1" thickBot="1">
      <c r="A9" s="496" t="s">
        <v>15</v>
      </c>
      <c r="B9" s="503" t="s">
        <v>114</v>
      </c>
      <c r="C9" s="510" t="s">
        <v>115</v>
      </c>
      <c r="D9" s="510"/>
      <c r="E9" s="510"/>
      <c r="F9" s="510" t="s">
        <v>116</v>
      </c>
      <c r="G9" s="496" t="s">
        <v>1</v>
      </c>
      <c r="H9" s="510" t="s">
        <v>17</v>
      </c>
      <c r="I9" s="510"/>
      <c r="J9" s="510" t="s">
        <v>117</v>
      </c>
      <c r="K9" s="510"/>
      <c r="L9" s="510" t="s">
        <v>118</v>
      </c>
      <c r="M9" s="510"/>
      <c r="N9" s="510"/>
      <c r="O9" s="510" t="s">
        <v>2</v>
      </c>
      <c r="P9" s="510"/>
      <c r="Q9" s="510"/>
      <c r="R9" s="510"/>
      <c r="S9" s="510"/>
      <c r="T9" s="510"/>
      <c r="U9" s="510"/>
      <c r="V9" s="510"/>
      <c r="W9" s="510" t="s">
        <v>121</v>
      </c>
      <c r="X9" s="510"/>
      <c r="Y9" s="510" t="s">
        <v>120</v>
      </c>
      <c r="Z9" s="510"/>
      <c r="AA9" s="510" t="s">
        <v>122</v>
      </c>
      <c r="AB9" s="510"/>
      <c r="AC9" s="510" t="s">
        <v>123</v>
      </c>
      <c r="AD9" s="510"/>
      <c r="AE9" s="510" t="s">
        <v>18</v>
      </c>
      <c r="AF9" s="510" t="s">
        <v>3</v>
      </c>
    </row>
    <row r="10" spans="1:32" ht="69.75" customHeight="1" thickBot="1">
      <c r="A10" s="496"/>
      <c r="B10" s="541"/>
      <c r="C10" s="510"/>
      <c r="D10" s="510"/>
      <c r="E10" s="510"/>
      <c r="F10" s="510"/>
      <c r="G10" s="496"/>
      <c r="H10" s="510"/>
      <c r="I10" s="510"/>
      <c r="J10" s="510"/>
      <c r="K10" s="510"/>
      <c r="L10" s="510"/>
      <c r="M10" s="510"/>
      <c r="N10" s="510"/>
      <c r="O10" s="496" t="s">
        <v>0</v>
      </c>
      <c r="P10" s="496"/>
      <c r="Q10" s="510" t="s">
        <v>4</v>
      </c>
      <c r="R10" s="510"/>
      <c r="S10" s="510" t="s">
        <v>5</v>
      </c>
      <c r="T10" s="510"/>
      <c r="U10" s="510" t="s">
        <v>6</v>
      </c>
      <c r="V10" s="510"/>
      <c r="W10" s="510"/>
      <c r="X10" s="510"/>
      <c r="Y10" s="510"/>
      <c r="Z10" s="510"/>
      <c r="AA10" s="510"/>
      <c r="AB10" s="510"/>
      <c r="AC10" s="510"/>
      <c r="AD10" s="510"/>
      <c r="AE10" s="510"/>
      <c r="AF10" s="510"/>
    </row>
    <row r="11" spans="1:32" ht="16.5" customHeight="1" thickBot="1">
      <c r="A11" s="496">
        <v>1</v>
      </c>
      <c r="B11" s="496">
        <v>2</v>
      </c>
      <c r="C11" s="504">
        <v>3</v>
      </c>
      <c r="D11" s="505"/>
      <c r="E11" s="506"/>
      <c r="F11" s="496">
        <v>4</v>
      </c>
      <c r="G11" s="496" t="s">
        <v>119</v>
      </c>
      <c r="H11" s="496">
        <v>5</v>
      </c>
      <c r="I11" s="496"/>
      <c r="J11" s="496">
        <v>6</v>
      </c>
      <c r="K11" s="496"/>
      <c r="L11" s="496">
        <v>7</v>
      </c>
      <c r="M11" s="496"/>
      <c r="N11" s="496"/>
      <c r="O11" s="496">
        <v>8</v>
      </c>
      <c r="P11" s="496"/>
      <c r="Q11" s="496">
        <v>9</v>
      </c>
      <c r="R11" s="496"/>
      <c r="S11" s="496">
        <v>10</v>
      </c>
      <c r="T11" s="496"/>
      <c r="U11" s="496">
        <v>11</v>
      </c>
      <c r="V11" s="496"/>
      <c r="W11" s="496" t="s">
        <v>7</v>
      </c>
      <c r="X11" s="496"/>
      <c r="Y11" s="496" t="s">
        <v>8</v>
      </c>
      <c r="Z11" s="496"/>
      <c r="AA11" s="496" t="s">
        <v>9</v>
      </c>
      <c r="AB11" s="496"/>
      <c r="AC11" s="496" t="s">
        <v>10</v>
      </c>
      <c r="AD11" s="496"/>
      <c r="AE11" s="53">
        <v>16</v>
      </c>
      <c r="AF11" s="53">
        <v>17</v>
      </c>
    </row>
    <row r="12" spans="1:32" ht="17.25" customHeight="1">
      <c r="A12" s="503"/>
      <c r="B12" s="503"/>
      <c r="C12" s="507"/>
      <c r="D12" s="508"/>
      <c r="E12" s="509"/>
      <c r="F12" s="503"/>
      <c r="G12" s="503"/>
      <c r="H12" s="60" t="s">
        <v>11</v>
      </c>
      <c r="I12" s="61" t="s">
        <v>124</v>
      </c>
      <c r="J12" s="60" t="s">
        <v>11</v>
      </c>
      <c r="K12" s="61" t="s">
        <v>124</v>
      </c>
      <c r="L12" s="60" t="s">
        <v>11</v>
      </c>
      <c r="M12" s="61" t="s">
        <v>125</v>
      </c>
      <c r="N12" s="61" t="s">
        <v>126</v>
      </c>
      <c r="O12" s="60" t="s">
        <v>11</v>
      </c>
      <c r="P12" s="61" t="s">
        <v>124</v>
      </c>
      <c r="Q12" s="60" t="s">
        <v>11</v>
      </c>
      <c r="R12" s="61" t="s">
        <v>124</v>
      </c>
      <c r="S12" s="60" t="s">
        <v>11</v>
      </c>
      <c r="T12" s="61" t="s">
        <v>124</v>
      </c>
      <c r="U12" s="60" t="s">
        <v>11</v>
      </c>
      <c r="V12" s="61" t="s">
        <v>124</v>
      </c>
      <c r="W12" s="60" t="s">
        <v>11</v>
      </c>
      <c r="X12" s="61" t="s">
        <v>124</v>
      </c>
      <c r="Y12" s="60" t="s">
        <v>11</v>
      </c>
      <c r="Z12" s="61" t="s">
        <v>124</v>
      </c>
      <c r="AA12" s="60" t="s">
        <v>11</v>
      </c>
      <c r="AB12" s="61" t="s">
        <v>124</v>
      </c>
      <c r="AC12" s="60" t="s">
        <v>11</v>
      </c>
      <c r="AD12" s="61" t="s">
        <v>124</v>
      </c>
      <c r="AE12" s="61"/>
      <c r="AF12" s="61"/>
    </row>
    <row r="13" spans="1:32" ht="14.25" customHeight="1" thickBot="1">
      <c r="A13" s="83"/>
      <c r="B13" s="83"/>
      <c r="C13" s="301"/>
      <c r="D13" s="302"/>
      <c r="E13" s="303"/>
      <c r="F13" s="83"/>
      <c r="G13" s="83"/>
      <c r="H13" s="83"/>
      <c r="I13" s="304" t="s">
        <v>223</v>
      </c>
      <c r="J13" s="83"/>
      <c r="K13" s="304" t="s">
        <v>223</v>
      </c>
      <c r="L13" s="83"/>
      <c r="M13" s="304" t="s">
        <v>223</v>
      </c>
      <c r="N13" s="304" t="s">
        <v>223</v>
      </c>
      <c r="O13" s="83"/>
      <c r="P13" s="304" t="s">
        <v>223</v>
      </c>
      <c r="Q13" s="83"/>
      <c r="R13" s="304" t="s">
        <v>223</v>
      </c>
      <c r="S13" s="83"/>
      <c r="T13" s="304" t="s">
        <v>223</v>
      </c>
      <c r="U13" s="83"/>
      <c r="V13" s="304" t="s">
        <v>223</v>
      </c>
      <c r="W13" s="83"/>
      <c r="X13" s="304" t="s">
        <v>223</v>
      </c>
      <c r="Y13" s="83"/>
      <c r="Z13" s="304" t="s">
        <v>223</v>
      </c>
      <c r="AA13" s="83"/>
      <c r="AB13" s="304" t="s">
        <v>223</v>
      </c>
      <c r="AC13" s="83"/>
      <c r="AD13" s="304" t="s">
        <v>223</v>
      </c>
      <c r="AE13" s="305"/>
      <c r="AF13" s="305"/>
    </row>
    <row r="14" spans="1:32" ht="15" customHeight="1">
      <c r="A14" s="542" t="s">
        <v>106</v>
      </c>
      <c r="B14" s="542"/>
      <c r="C14" s="542"/>
      <c r="D14" s="542"/>
      <c r="E14" s="542"/>
      <c r="F14" s="298"/>
      <c r="G14" s="299"/>
      <c r="H14" s="299"/>
      <c r="I14" s="299"/>
      <c r="J14" s="299"/>
      <c r="K14" s="299"/>
      <c r="L14" s="299"/>
      <c r="M14" s="299"/>
      <c r="N14" s="299"/>
      <c r="O14" s="299"/>
      <c r="P14" s="299"/>
      <c r="Q14" s="299"/>
      <c r="R14" s="299"/>
      <c r="S14" s="299"/>
      <c r="T14" s="299"/>
      <c r="U14" s="299"/>
      <c r="V14" s="299"/>
      <c r="W14" s="300"/>
      <c r="X14" s="300"/>
      <c r="Y14" s="300"/>
      <c r="Z14" s="300"/>
      <c r="AA14" s="300"/>
      <c r="AB14" s="300"/>
      <c r="AC14" s="300"/>
      <c r="AD14" s="300"/>
      <c r="AE14" s="299"/>
      <c r="AF14" s="299"/>
    </row>
    <row r="15" spans="1:32" ht="18" customHeight="1">
      <c r="A15" s="68" t="s">
        <v>27</v>
      </c>
      <c r="B15" s="68"/>
      <c r="C15" s="524" t="s">
        <v>127</v>
      </c>
      <c r="D15" s="524"/>
      <c r="E15" s="524"/>
      <c r="F15" s="69" t="s">
        <v>129</v>
      </c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70"/>
      <c r="X15" s="70"/>
      <c r="Y15" s="70"/>
      <c r="Z15" s="70"/>
      <c r="AA15" s="70"/>
      <c r="AB15" s="70"/>
      <c r="AC15" s="70"/>
      <c r="AD15" s="70"/>
      <c r="AE15" s="68"/>
      <c r="AF15" s="68"/>
    </row>
    <row r="16" spans="1:32" ht="19.5" customHeight="1" thickBot="1">
      <c r="A16" s="54"/>
      <c r="B16" s="54"/>
      <c r="C16" s="62" t="s">
        <v>89</v>
      </c>
      <c r="D16" s="67"/>
      <c r="E16" s="63" t="s">
        <v>128</v>
      </c>
      <c r="F16" s="55" t="s">
        <v>130</v>
      </c>
      <c r="G16" s="55" t="s">
        <v>12</v>
      </c>
      <c r="H16" s="56">
        <v>0</v>
      </c>
      <c r="I16" s="56">
        <v>0</v>
      </c>
      <c r="J16" s="56">
        <v>0</v>
      </c>
      <c r="K16" s="56">
        <v>0</v>
      </c>
      <c r="L16" s="57">
        <v>12</v>
      </c>
      <c r="M16" s="56">
        <v>0</v>
      </c>
      <c r="N16" s="56">
        <v>2020563</v>
      </c>
      <c r="O16" s="56">
        <v>3</v>
      </c>
      <c r="P16" s="278">
        <v>550230</v>
      </c>
      <c r="Q16" s="56">
        <v>3</v>
      </c>
      <c r="R16" s="278">
        <v>618620</v>
      </c>
      <c r="S16" s="56"/>
      <c r="T16" s="278"/>
      <c r="U16" s="56"/>
      <c r="V16" s="56"/>
      <c r="W16" s="58">
        <f>O16+Q16+S16+U16</f>
        <v>6</v>
      </c>
      <c r="X16" s="58">
        <f>P16+R16+T16+V16</f>
        <v>1168850</v>
      </c>
      <c r="Y16" s="58">
        <v>0</v>
      </c>
      <c r="Z16" s="58">
        <v>0</v>
      </c>
      <c r="AA16" s="58">
        <f>J16+W16</f>
        <v>6</v>
      </c>
      <c r="AB16" s="58">
        <f>K16+X16</f>
        <v>1168850</v>
      </c>
      <c r="AC16" s="58"/>
      <c r="AD16" s="58"/>
      <c r="AE16" s="56"/>
      <c r="AF16" s="59"/>
    </row>
    <row r="17" spans="1:32" ht="15" customHeight="1" thickBot="1">
      <c r="A17" s="528" t="s">
        <v>19</v>
      </c>
      <c r="B17" s="528"/>
      <c r="C17" s="528"/>
      <c r="D17" s="528"/>
      <c r="E17" s="528"/>
      <c r="F17" s="528"/>
      <c r="G17" s="528"/>
      <c r="H17" s="528"/>
      <c r="I17" s="528"/>
      <c r="J17" s="528"/>
      <c r="K17" s="528"/>
      <c r="L17" s="528"/>
      <c r="M17" s="528"/>
      <c r="N17" s="528"/>
      <c r="O17" s="528"/>
      <c r="P17" s="528"/>
      <c r="Q17" s="528"/>
      <c r="R17" s="528"/>
      <c r="S17" s="528"/>
      <c r="T17" s="528"/>
      <c r="U17" s="528"/>
      <c r="V17" s="528"/>
      <c r="W17" s="316">
        <f t="shared" ref="W17:AB17" si="0">+W16</f>
        <v>6</v>
      </c>
      <c r="X17" s="316">
        <f t="shared" si="0"/>
        <v>1168850</v>
      </c>
      <c r="Y17" s="317">
        <f t="shared" si="0"/>
        <v>0</v>
      </c>
      <c r="Z17" s="318">
        <f t="shared" si="0"/>
        <v>0</v>
      </c>
      <c r="AA17" s="319">
        <f t="shared" si="0"/>
        <v>6</v>
      </c>
      <c r="AB17" s="318">
        <f t="shared" si="0"/>
        <v>1168850</v>
      </c>
      <c r="AC17" s="320"/>
      <c r="AD17" s="317"/>
      <c r="AE17" s="320"/>
      <c r="AF17" s="293"/>
    </row>
    <row r="18" spans="1:32" ht="15" customHeight="1" thickBot="1">
      <c r="A18" s="528" t="s">
        <v>13</v>
      </c>
      <c r="B18" s="518"/>
      <c r="C18" s="518"/>
      <c r="D18" s="518"/>
      <c r="E18" s="518"/>
      <c r="F18" s="518"/>
      <c r="G18" s="518"/>
      <c r="H18" s="518"/>
      <c r="I18" s="518"/>
      <c r="J18" s="518"/>
      <c r="K18" s="518"/>
      <c r="L18" s="518"/>
      <c r="M18" s="518"/>
      <c r="N18" s="518"/>
      <c r="O18" s="518"/>
      <c r="P18" s="518"/>
      <c r="Q18" s="518"/>
      <c r="R18" s="518"/>
      <c r="S18" s="518"/>
      <c r="T18" s="518"/>
      <c r="U18" s="518"/>
      <c r="V18" s="553"/>
      <c r="W18" s="175"/>
      <c r="X18" s="174"/>
      <c r="Y18" s="293"/>
      <c r="Z18" s="177"/>
      <c r="AA18" s="178"/>
      <c r="AB18" s="179"/>
      <c r="AC18" s="293"/>
      <c r="AD18" s="293"/>
      <c r="AE18" s="293"/>
      <c r="AF18" s="293"/>
    </row>
    <row r="19" spans="1:32" ht="15" customHeight="1" thickBot="1">
      <c r="A19" s="565" t="s">
        <v>131</v>
      </c>
      <c r="B19" s="566"/>
      <c r="C19" s="566"/>
      <c r="D19" s="566"/>
      <c r="E19" s="567"/>
      <c r="F19" s="93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  <c r="V19" s="91"/>
      <c r="W19" s="85"/>
      <c r="X19" s="86"/>
      <c r="Y19" s="84"/>
      <c r="Z19" s="87"/>
      <c r="AA19" s="88"/>
      <c r="AB19" s="89"/>
      <c r="AC19" s="84"/>
      <c r="AD19" s="84"/>
      <c r="AE19" s="84"/>
      <c r="AF19" s="84"/>
    </row>
    <row r="20" spans="1:32" ht="20.25" customHeight="1">
      <c r="A20" s="64" t="s">
        <v>132</v>
      </c>
      <c r="B20" s="64"/>
      <c r="C20" s="125" t="s">
        <v>133</v>
      </c>
      <c r="D20" s="124"/>
      <c r="E20" s="92"/>
      <c r="F20" s="65"/>
      <c r="G20" s="65"/>
      <c r="H20" s="66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</row>
    <row r="21" spans="1:32" ht="24" customHeight="1">
      <c r="A21" s="71"/>
      <c r="B21" s="71"/>
      <c r="C21" s="72" t="s">
        <v>27</v>
      </c>
      <c r="D21" s="535" t="s">
        <v>49</v>
      </c>
      <c r="E21" s="535"/>
      <c r="F21" s="94" t="s">
        <v>361</v>
      </c>
      <c r="G21" s="73"/>
      <c r="H21" s="74"/>
      <c r="I21" s="75"/>
      <c r="J21" s="73"/>
      <c r="K21" s="73"/>
      <c r="L21" s="73"/>
      <c r="M21" s="75"/>
      <c r="N21" s="75"/>
      <c r="O21" s="73"/>
      <c r="P21" s="75"/>
      <c r="Q21" s="73"/>
      <c r="R21" s="75"/>
      <c r="S21" s="73"/>
      <c r="T21" s="75"/>
      <c r="U21" s="73"/>
      <c r="V21" s="75"/>
      <c r="W21" s="73"/>
      <c r="X21" s="75"/>
      <c r="Y21" s="73"/>
      <c r="Z21" s="76"/>
      <c r="AA21" s="73"/>
      <c r="AB21" s="73"/>
      <c r="AC21" s="73"/>
      <c r="AD21" s="73"/>
      <c r="AE21" s="73"/>
      <c r="AF21" s="73"/>
    </row>
    <row r="22" spans="1:32" ht="18.75" customHeight="1" thickBot="1">
      <c r="A22" s="74"/>
      <c r="B22" s="74"/>
      <c r="C22" s="77"/>
      <c r="D22" s="78" t="s">
        <v>89</v>
      </c>
      <c r="E22" s="79" t="s">
        <v>134</v>
      </c>
      <c r="F22" s="95" t="s">
        <v>38</v>
      </c>
      <c r="G22" s="95" t="s">
        <v>135</v>
      </c>
      <c r="H22" s="96">
        <v>5</v>
      </c>
      <c r="I22" s="75">
        <v>11500</v>
      </c>
      <c r="J22" s="81">
        <v>2</v>
      </c>
      <c r="K22" s="75">
        <f>1500+1884</f>
        <v>3384</v>
      </c>
      <c r="L22" s="73">
        <v>1</v>
      </c>
      <c r="M22" s="75">
        <v>4000</v>
      </c>
      <c r="N22" s="75">
        <v>3998</v>
      </c>
      <c r="O22" s="75">
        <v>0</v>
      </c>
      <c r="P22" s="75">
        <v>0</v>
      </c>
      <c r="Q22" s="75">
        <v>0</v>
      </c>
      <c r="R22" s="75">
        <v>970</v>
      </c>
      <c r="S22" s="75"/>
      <c r="T22" s="75"/>
      <c r="U22" s="75"/>
      <c r="V22" s="75"/>
      <c r="W22" s="58">
        <f>O22+Q22+S22+U22</f>
        <v>0</v>
      </c>
      <c r="X22" s="58">
        <f>P22+R22+T22+V22</f>
        <v>970</v>
      </c>
      <c r="Y22" s="58">
        <f>(W22/L22)*100</f>
        <v>0</v>
      </c>
      <c r="Z22" s="58">
        <f>(X22/M22)*100</f>
        <v>24.25</v>
      </c>
      <c r="AA22" s="58">
        <f>J22+W22</f>
        <v>2</v>
      </c>
      <c r="AB22" s="58">
        <f>K22+X22</f>
        <v>4354</v>
      </c>
      <c r="AC22" s="58">
        <f>(AA22/H22)*100</f>
        <v>40</v>
      </c>
      <c r="AD22" s="58">
        <f>(AB22/I22)*100</f>
        <v>37.860869565217392</v>
      </c>
      <c r="AE22" s="73"/>
      <c r="AF22" s="73"/>
    </row>
    <row r="23" spans="1:32" ht="15" customHeight="1" thickBot="1">
      <c r="A23" s="528" t="s">
        <v>19</v>
      </c>
      <c r="B23" s="528"/>
      <c r="C23" s="528"/>
      <c r="D23" s="528"/>
      <c r="E23" s="528"/>
      <c r="F23" s="528"/>
      <c r="G23" s="528"/>
      <c r="H23" s="528"/>
      <c r="I23" s="528"/>
      <c r="J23" s="528"/>
      <c r="K23" s="528"/>
      <c r="L23" s="528"/>
      <c r="M23" s="528"/>
      <c r="N23" s="528"/>
      <c r="O23" s="528"/>
      <c r="P23" s="528"/>
      <c r="Q23" s="528"/>
      <c r="R23" s="528"/>
      <c r="S23" s="528"/>
      <c r="T23" s="528"/>
      <c r="U23" s="528"/>
      <c r="V23" s="528"/>
      <c r="W23" s="153">
        <f t="shared" ref="W23:AD23" si="1">+W22</f>
        <v>0</v>
      </c>
      <c r="X23" s="153">
        <f t="shared" si="1"/>
        <v>970</v>
      </c>
      <c r="Y23" s="153">
        <f t="shared" si="1"/>
        <v>0</v>
      </c>
      <c r="Z23" s="153">
        <f t="shared" si="1"/>
        <v>24.25</v>
      </c>
      <c r="AA23" s="153">
        <f t="shared" si="1"/>
        <v>2</v>
      </c>
      <c r="AB23" s="153">
        <f t="shared" si="1"/>
        <v>4354</v>
      </c>
      <c r="AC23" s="153">
        <f t="shared" si="1"/>
        <v>40</v>
      </c>
      <c r="AD23" s="153">
        <f t="shared" si="1"/>
        <v>37.860869565217392</v>
      </c>
      <c r="AE23" s="154"/>
      <c r="AF23" s="155"/>
    </row>
    <row r="24" spans="1:32" ht="14.25" customHeight="1" thickBot="1">
      <c r="A24" s="536" t="s">
        <v>13</v>
      </c>
      <c r="B24" s="537"/>
      <c r="C24" s="537"/>
      <c r="D24" s="537"/>
      <c r="E24" s="537"/>
      <c r="F24" s="537"/>
      <c r="G24" s="537"/>
      <c r="H24" s="537"/>
      <c r="I24" s="537"/>
      <c r="J24" s="537"/>
      <c r="K24" s="537"/>
      <c r="L24" s="537"/>
      <c r="M24" s="537"/>
      <c r="N24" s="537"/>
      <c r="O24" s="537"/>
      <c r="P24" s="537"/>
      <c r="Q24" s="537"/>
      <c r="R24" s="537"/>
      <c r="S24" s="537"/>
      <c r="T24" s="537"/>
      <c r="U24" s="537"/>
      <c r="V24" s="538"/>
      <c r="W24" s="156"/>
      <c r="X24" s="157"/>
      <c r="Y24" s="158"/>
      <c r="Z24" s="159"/>
      <c r="AA24" s="156"/>
      <c r="AB24" s="160"/>
      <c r="AC24" s="158"/>
      <c r="AD24" s="158"/>
      <c r="AE24" s="158"/>
      <c r="AF24" s="161"/>
    </row>
    <row r="25" spans="1:32" ht="16.5" customHeight="1" thickBot="1">
      <c r="A25" s="64" t="s">
        <v>136</v>
      </c>
      <c r="B25" s="64"/>
      <c r="C25" s="125" t="s">
        <v>137</v>
      </c>
      <c r="D25" s="124"/>
      <c r="E25" s="92"/>
      <c r="F25" s="65"/>
      <c r="G25" s="65"/>
      <c r="H25" s="66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</row>
    <row r="26" spans="1:32" ht="27.75" customHeight="1">
      <c r="A26" s="97"/>
      <c r="B26" s="97"/>
      <c r="C26" s="126" t="s">
        <v>27</v>
      </c>
      <c r="D26" s="539" t="s">
        <v>138</v>
      </c>
      <c r="E26" s="540"/>
      <c r="F26" s="98" t="s">
        <v>40</v>
      </c>
      <c r="G26" s="85"/>
      <c r="H26" s="99"/>
      <c r="I26" s="86"/>
      <c r="J26" s="85"/>
      <c r="K26" s="85"/>
      <c r="L26" s="85"/>
      <c r="M26" s="86"/>
      <c r="N26" s="86"/>
      <c r="O26" s="85"/>
      <c r="P26" s="86"/>
      <c r="Q26" s="85"/>
      <c r="R26" s="86"/>
      <c r="S26" s="85"/>
      <c r="T26" s="86"/>
      <c r="U26" s="85"/>
      <c r="V26" s="86"/>
      <c r="W26" s="85"/>
      <c r="X26" s="86"/>
      <c r="Y26" s="85"/>
      <c r="Z26" s="89"/>
      <c r="AA26" s="88"/>
      <c r="AB26" s="88"/>
      <c r="AC26" s="85"/>
      <c r="AD26" s="85"/>
      <c r="AE26" s="85"/>
      <c r="AF26" s="85"/>
    </row>
    <row r="27" spans="1:32" s="7" customFormat="1" ht="26.25" thickBot="1">
      <c r="A27" s="100"/>
      <c r="B27" s="100"/>
      <c r="C27" s="101"/>
      <c r="D27" s="102" t="s">
        <v>89</v>
      </c>
      <c r="E27" s="103" t="s">
        <v>143</v>
      </c>
      <c r="F27" s="104" t="s">
        <v>139</v>
      </c>
      <c r="G27" s="104" t="s">
        <v>12</v>
      </c>
      <c r="H27" s="265">
        <v>48</v>
      </c>
      <c r="I27" s="105">
        <v>3500</v>
      </c>
      <c r="J27" s="104">
        <v>12</v>
      </c>
      <c r="K27" s="105">
        <v>260</v>
      </c>
      <c r="L27" s="104">
        <v>12</v>
      </c>
      <c r="M27" s="105">
        <v>1500</v>
      </c>
      <c r="N27" s="105">
        <v>1496</v>
      </c>
      <c r="O27" s="105">
        <v>3</v>
      </c>
      <c r="P27" s="105">
        <v>796</v>
      </c>
      <c r="Q27" s="105">
        <v>3</v>
      </c>
      <c r="R27" s="105">
        <v>320</v>
      </c>
      <c r="S27" s="105"/>
      <c r="T27" s="105"/>
      <c r="U27" s="105"/>
      <c r="V27" s="105"/>
      <c r="W27" s="280">
        <f>O27+Q27+S27+U27</f>
        <v>6</v>
      </c>
      <c r="X27" s="280">
        <f>P27+R27+T27+V27</f>
        <v>1116</v>
      </c>
      <c r="Y27" s="280">
        <f>(W27/L27)*100</f>
        <v>50</v>
      </c>
      <c r="Z27" s="280">
        <f>(X27/M27)*100</f>
        <v>74.400000000000006</v>
      </c>
      <c r="AA27" s="280">
        <f>J27+W27</f>
        <v>18</v>
      </c>
      <c r="AB27" s="280">
        <f>K27+X27</f>
        <v>1376</v>
      </c>
      <c r="AC27" s="280">
        <f>(AA27/H27)*100</f>
        <v>37.5</v>
      </c>
      <c r="AD27" s="280">
        <f>(AB27/I27)*100</f>
        <v>39.31428571428571</v>
      </c>
      <c r="AE27" s="104"/>
      <c r="AF27" s="104" t="s">
        <v>224</v>
      </c>
    </row>
    <row r="28" spans="1:32" ht="15" customHeight="1" thickBot="1">
      <c r="A28" s="520" t="s">
        <v>19</v>
      </c>
      <c r="B28" s="521"/>
      <c r="C28" s="521"/>
      <c r="D28" s="521"/>
      <c r="E28" s="521"/>
      <c r="F28" s="521"/>
      <c r="G28" s="521"/>
      <c r="H28" s="521"/>
      <c r="I28" s="521"/>
      <c r="J28" s="521"/>
      <c r="K28" s="521"/>
      <c r="L28" s="521"/>
      <c r="M28" s="521"/>
      <c r="N28" s="521"/>
      <c r="O28" s="521"/>
      <c r="P28" s="521"/>
      <c r="Q28" s="521"/>
      <c r="R28" s="521"/>
      <c r="S28" s="521"/>
      <c r="T28" s="521"/>
      <c r="U28" s="521"/>
      <c r="V28" s="522"/>
      <c r="W28" s="162">
        <f t="shared" ref="W28:AD28" si="2">+W27</f>
        <v>6</v>
      </c>
      <c r="X28" s="162">
        <f t="shared" si="2"/>
        <v>1116</v>
      </c>
      <c r="Y28" s="165">
        <f t="shared" si="2"/>
        <v>50</v>
      </c>
      <c r="Z28" s="164">
        <f t="shared" si="2"/>
        <v>74.400000000000006</v>
      </c>
      <c r="AA28" s="164">
        <f t="shared" si="2"/>
        <v>18</v>
      </c>
      <c r="AB28" s="164">
        <f t="shared" si="2"/>
        <v>1376</v>
      </c>
      <c r="AC28" s="165">
        <f t="shared" si="2"/>
        <v>37.5</v>
      </c>
      <c r="AD28" s="165">
        <f t="shared" si="2"/>
        <v>39.31428571428571</v>
      </c>
      <c r="AE28" s="163"/>
      <c r="AF28" s="166"/>
    </row>
    <row r="29" spans="1:32" ht="15" customHeight="1" thickBot="1">
      <c r="A29" s="517" t="s">
        <v>13</v>
      </c>
      <c r="B29" s="518"/>
      <c r="C29" s="518"/>
      <c r="D29" s="518"/>
      <c r="E29" s="518"/>
      <c r="F29" s="518"/>
      <c r="G29" s="518"/>
      <c r="H29" s="518"/>
      <c r="I29" s="518"/>
      <c r="J29" s="518"/>
      <c r="K29" s="518"/>
      <c r="L29" s="518"/>
      <c r="M29" s="518"/>
      <c r="N29" s="518"/>
      <c r="O29" s="518"/>
      <c r="P29" s="518"/>
      <c r="Q29" s="518"/>
      <c r="R29" s="518"/>
      <c r="S29" s="518"/>
      <c r="T29" s="518"/>
      <c r="U29" s="518"/>
      <c r="V29" s="519"/>
      <c r="W29" s="167"/>
      <c r="X29" s="168"/>
      <c r="Y29" s="169"/>
      <c r="Z29" s="170"/>
      <c r="AA29" s="171"/>
      <c r="AB29" s="172"/>
      <c r="AC29" s="169"/>
      <c r="AD29" s="169"/>
      <c r="AE29" s="169"/>
      <c r="AF29" s="173"/>
    </row>
    <row r="30" spans="1:32" ht="16.5" customHeight="1" thickBot="1">
      <c r="A30" s="119" t="s">
        <v>140</v>
      </c>
      <c r="B30" s="119"/>
      <c r="C30" s="123" t="s">
        <v>141</v>
      </c>
      <c r="D30" s="122"/>
      <c r="E30" s="120"/>
      <c r="F30" s="120"/>
      <c r="G30" s="120"/>
      <c r="H30" s="121"/>
      <c r="I30" s="120"/>
      <c r="J30" s="120"/>
      <c r="K30" s="120"/>
      <c r="L30" s="120"/>
      <c r="M30" s="120"/>
      <c r="N30" s="120"/>
      <c r="O30" s="120"/>
      <c r="P30" s="120"/>
      <c r="Q30" s="120"/>
      <c r="R30" s="120"/>
      <c r="S30" s="120"/>
      <c r="T30" s="120"/>
      <c r="U30" s="120"/>
      <c r="V30" s="120"/>
      <c r="W30" s="120"/>
      <c r="X30" s="120"/>
      <c r="Y30" s="120"/>
      <c r="Z30" s="120"/>
      <c r="AA30" s="120"/>
      <c r="AB30" s="120"/>
      <c r="AC30" s="120"/>
      <c r="AD30" s="120"/>
      <c r="AE30" s="120"/>
      <c r="AF30" s="120"/>
    </row>
    <row r="31" spans="1:32" ht="27.75" customHeight="1">
      <c r="A31" s="108"/>
      <c r="B31" s="108"/>
      <c r="C31" s="115" t="s">
        <v>27</v>
      </c>
      <c r="D31" s="557" t="s">
        <v>48</v>
      </c>
      <c r="E31" s="558"/>
      <c r="F31" s="109" t="s">
        <v>36</v>
      </c>
      <c r="G31" s="110"/>
      <c r="H31" s="110"/>
      <c r="I31" s="111"/>
      <c r="J31" s="110"/>
      <c r="K31" s="110"/>
      <c r="L31" s="110"/>
      <c r="M31" s="111"/>
      <c r="N31" s="111"/>
      <c r="O31" s="110"/>
      <c r="P31" s="111"/>
      <c r="Q31" s="110"/>
      <c r="R31" s="111"/>
      <c r="S31" s="110"/>
      <c r="T31" s="111"/>
      <c r="U31" s="110"/>
      <c r="V31" s="111"/>
      <c r="W31" s="110"/>
      <c r="X31" s="111"/>
      <c r="Y31" s="110"/>
      <c r="Z31" s="112"/>
      <c r="AA31" s="110"/>
      <c r="AB31" s="110"/>
      <c r="AC31" s="110"/>
      <c r="AD31" s="110"/>
      <c r="AE31" s="110"/>
      <c r="AF31" s="110"/>
    </row>
    <row r="32" spans="1:32" ht="30.75" customHeight="1" thickBot="1">
      <c r="A32" s="74"/>
      <c r="B32" s="74"/>
      <c r="C32" s="116"/>
      <c r="D32" s="78" t="s">
        <v>89</v>
      </c>
      <c r="E32" s="118" t="s">
        <v>142</v>
      </c>
      <c r="F32" s="95" t="s">
        <v>44</v>
      </c>
      <c r="G32" s="73" t="s">
        <v>35</v>
      </c>
      <c r="H32" s="265">
        <v>48</v>
      </c>
      <c r="I32" s="75">
        <v>9600</v>
      </c>
      <c r="J32" s="75">
        <v>12</v>
      </c>
      <c r="K32" s="75">
        <v>2400</v>
      </c>
      <c r="L32" s="73">
        <v>12</v>
      </c>
      <c r="M32" s="75">
        <v>3000</v>
      </c>
      <c r="N32" s="75">
        <v>3000</v>
      </c>
      <c r="O32" s="75">
        <v>0</v>
      </c>
      <c r="P32" s="75">
        <v>0</v>
      </c>
      <c r="Q32" s="75">
        <v>12</v>
      </c>
      <c r="R32" s="75">
        <v>500</v>
      </c>
      <c r="S32" s="75"/>
      <c r="T32" s="75"/>
      <c r="U32" s="75"/>
      <c r="V32" s="75"/>
      <c r="W32" s="58">
        <f>O32+Q32+S32+U32</f>
        <v>12</v>
      </c>
      <c r="X32" s="58">
        <f>P32+R32+T32+V32</f>
        <v>500</v>
      </c>
      <c r="Y32" s="58">
        <f>(W32/L32)*100</f>
        <v>100</v>
      </c>
      <c r="Z32" s="58">
        <f>(X32/M32)*100</f>
        <v>16.666666666666664</v>
      </c>
      <c r="AA32" s="58">
        <f>J32+W32</f>
        <v>24</v>
      </c>
      <c r="AB32" s="58">
        <f>K32+X32</f>
        <v>2900</v>
      </c>
      <c r="AC32" s="58">
        <f>(AA32/H32)*100</f>
        <v>50</v>
      </c>
      <c r="AD32" s="58">
        <f>(AB32/I32)*100</f>
        <v>30.208333333333332</v>
      </c>
      <c r="AE32" s="73"/>
      <c r="AF32" s="104" t="s">
        <v>225</v>
      </c>
    </row>
    <row r="33" spans="1:32" ht="15" customHeight="1" thickBot="1">
      <c r="A33" s="528" t="s">
        <v>19</v>
      </c>
      <c r="B33" s="528"/>
      <c r="C33" s="528"/>
      <c r="D33" s="528"/>
      <c r="E33" s="528"/>
      <c r="F33" s="528"/>
      <c r="G33" s="528"/>
      <c r="H33" s="528"/>
      <c r="I33" s="528"/>
      <c r="J33" s="528"/>
      <c r="K33" s="528"/>
      <c r="L33" s="528"/>
      <c r="M33" s="528"/>
      <c r="N33" s="528"/>
      <c r="O33" s="528"/>
      <c r="P33" s="528"/>
      <c r="Q33" s="528"/>
      <c r="R33" s="528"/>
      <c r="S33" s="528"/>
      <c r="T33" s="528"/>
      <c r="U33" s="528"/>
      <c r="V33" s="528"/>
      <c r="W33" s="174">
        <f t="shared" ref="W33:AD33" si="3">+W32</f>
        <v>12</v>
      </c>
      <c r="X33" s="174">
        <f t="shared" si="3"/>
        <v>500</v>
      </c>
      <c r="Y33" s="321">
        <f t="shared" si="3"/>
        <v>100</v>
      </c>
      <c r="Z33" s="322">
        <f t="shared" si="3"/>
        <v>16.666666666666664</v>
      </c>
      <c r="AA33" s="174">
        <f t="shared" si="3"/>
        <v>24</v>
      </c>
      <c r="AB33" s="174">
        <f t="shared" si="3"/>
        <v>2900</v>
      </c>
      <c r="AC33" s="174">
        <f t="shared" si="3"/>
        <v>50</v>
      </c>
      <c r="AD33" s="174">
        <f t="shared" si="3"/>
        <v>30.208333333333332</v>
      </c>
      <c r="AE33" s="323"/>
      <c r="AF33" s="323"/>
    </row>
    <row r="34" spans="1:32" ht="15" customHeight="1" thickBot="1">
      <c r="A34" s="528" t="s">
        <v>13</v>
      </c>
      <c r="B34" s="528"/>
      <c r="C34" s="528"/>
      <c r="D34" s="528"/>
      <c r="E34" s="528"/>
      <c r="F34" s="528"/>
      <c r="G34" s="528"/>
      <c r="H34" s="528"/>
      <c r="I34" s="528"/>
      <c r="J34" s="528"/>
      <c r="K34" s="528"/>
      <c r="L34" s="528"/>
      <c r="M34" s="528"/>
      <c r="N34" s="528"/>
      <c r="O34" s="528"/>
      <c r="P34" s="528"/>
      <c r="Q34" s="528"/>
      <c r="R34" s="528"/>
      <c r="S34" s="528"/>
      <c r="T34" s="528"/>
      <c r="U34" s="528"/>
      <c r="V34" s="528"/>
      <c r="W34" s="175"/>
      <c r="X34" s="174"/>
      <c r="Y34" s="176"/>
      <c r="Z34" s="177"/>
      <c r="AA34" s="178"/>
      <c r="AB34" s="179"/>
      <c r="AC34" s="176"/>
      <c r="AD34" s="176"/>
      <c r="AE34" s="176"/>
      <c r="AF34" s="176"/>
    </row>
    <row r="35" spans="1:32" s="7" customFormat="1" ht="15" customHeight="1">
      <c r="A35" s="127" t="s">
        <v>144</v>
      </c>
      <c r="B35" s="127"/>
      <c r="C35" s="128" t="s">
        <v>145</v>
      </c>
      <c r="D35" s="128"/>
      <c r="E35" s="129"/>
      <c r="F35" s="129"/>
      <c r="G35" s="129"/>
      <c r="H35" s="130"/>
      <c r="I35" s="129"/>
      <c r="J35" s="129"/>
      <c r="K35" s="129"/>
      <c r="L35" s="129"/>
      <c r="M35" s="129"/>
      <c r="N35" s="129"/>
      <c r="O35" s="129"/>
      <c r="P35" s="129"/>
      <c r="Q35" s="129"/>
      <c r="R35" s="129"/>
      <c r="S35" s="129"/>
      <c r="T35" s="129"/>
      <c r="U35" s="129"/>
      <c r="V35" s="129"/>
      <c r="W35" s="129"/>
      <c r="X35" s="129"/>
      <c r="Y35" s="129"/>
      <c r="Z35" s="129"/>
      <c r="AA35" s="129"/>
      <c r="AB35" s="129"/>
      <c r="AC35" s="129"/>
      <c r="AD35" s="129"/>
      <c r="AE35" s="129"/>
      <c r="AF35" s="129"/>
    </row>
    <row r="36" spans="1:32" s="7" customFormat="1" ht="26.25" customHeight="1">
      <c r="A36" s="71"/>
      <c r="B36" s="71"/>
      <c r="C36" s="72" t="s">
        <v>27</v>
      </c>
      <c r="D36" s="514" t="s">
        <v>50</v>
      </c>
      <c r="E36" s="515"/>
      <c r="F36" s="94" t="s">
        <v>37</v>
      </c>
      <c r="G36" s="73"/>
      <c r="H36" s="74"/>
      <c r="I36" s="75"/>
      <c r="J36" s="73"/>
      <c r="K36" s="73"/>
      <c r="L36" s="73"/>
      <c r="M36" s="75"/>
      <c r="N36" s="75"/>
      <c r="O36" s="73"/>
      <c r="P36" s="75"/>
      <c r="Q36" s="73"/>
      <c r="R36" s="75"/>
      <c r="S36" s="73"/>
      <c r="T36" s="75"/>
      <c r="U36" s="73"/>
      <c r="V36" s="75"/>
      <c r="W36" s="73"/>
      <c r="X36" s="75"/>
      <c r="Y36" s="73"/>
      <c r="Z36" s="76"/>
      <c r="AA36" s="73"/>
      <c r="AB36" s="73"/>
      <c r="AC36" s="73"/>
      <c r="AD36" s="73"/>
      <c r="AE36" s="73"/>
      <c r="AF36" s="73"/>
    </row>
    <row r="37" spans="1:32" s="7" customFormat="1" ht="26.25" customHeight="1" thickBot="1">
      <c r="A37" s="113"/>
      <c r="B37" s="113"/>
      <c r="C37" s="116"/>
      <c r="D37" s="117" t="s">
        <v>89</v>
      </c>
      <c r="E37" s="103" t="s">
        <v>146</v>
      </c>
      <c r="F37" s="104" t="s">
        <v>39</v>
      </c>
      <c r="G37" s="106" t="s">
        <v>35</v>
      </c>
      <c r="H37" s="265">
        <v>60</v>
      </c>
      <c r="I37" s="107">
        <v>14100</v>
      </c>
      <c r="J37" s="75">
        <v>24</v>
      </c>
      <c r="K37" s="107">
        <v>6210</v>
      </c>
      <c r="L37" s="106">
        <v>12</v>
      </c>
      <c r="M37" s="107">
        <v>5400</v>
      </c>
      <c r="N37" s="107">
        <v>4704</v>
      </c>
      <c r="O37" s="107">
        <v>0</v>
      </c>
      <c r="P37" s="107">
        <v>0</v>
      </c>
      <c r="Q37" s="107">
        <v>0</v>
      </c>
      <c r="R37" s="107">
        <v>596</v>
      </c>
      <c r="S37" s="107"/>
      <c r="T37" s="107"/>
      <c r="U37" s="107"/>
      <c r="V37" s="107"/>
      <c r="W37" s="58">
        <f>O37+Q37+S37+U37</f>
        <v>0</v>
      </c>
      <c r="X37" s="58">
        <f>P37+R37+T37+V37</f>
        <v>596</v>
      </c>
      <c r="Y37" s="58">
        <f>(W37/L37)*100</f>
        <v>0</v>
      </c>
      <c r="Z37" s="58">
        <f>(X37/M37)*100</f>
        <v>11.037037037037036</v>
      </c>
      <c r="AA37" s="58">
        <f>J37+W37</f>
        <v>24</v>
      </c>
      <c r="AB37" s="58">
        <f>K37+X37</f>
        <v>6806</v>
      </c>
      <c r="AC37" s="58">
        <f>(AA37/H37)*100</f>
        <v>40</v>
      </c>
      <c r="AD37" s="58">
        <f>(AB37/I37)*100</f>
        <v>48.269503546099287</v>
      </c>
      <c r="AE37" s="106"/>
      <c r="AF37" s="104" t="s">
        <v>226</v>
      </c>
    </row>
    <row r="38" spans="1:32" s="7" customFormat="1" ht="15" customHeight="1">
      <c r="A38" s="529" t="s">
        <v>19</v>
      </c>
      <c r="B38" s="530"/>
      <c r="C38" s="530"/>
      <c r="D38" s="530"/>
      <c r="E38" s="530"/>
      <c r="F38" s="530"/>
      <c r="G38" s="530"/>
      <c r="H38" s="530"/>
      <c r="I38" s="530"/>
      <c r="J38" s="530"/>
      <c r="K38" s="530"/>
      <c r="L38" s="530"/>
      <c r="M38" s="530"/>
      <c r="N38" s="530"/>
      <c r="O38" s="530"/>
      <c r="P38" s="530"/>
      <c r="Q38" s="530"/>
      <c r="R38" s="530"/>
      <c r="S38" s="530"/>
      <c r="T38" s="530"/>
      <c r="U38" s="530"/>
      <c r="V38" s="531"/>
      <c r="W38" s="181">
        <f t="shared" ref="W38:AD38" si="4">+W37</f>
        <v>0</v>
      </c>
      <c r="X38" s="180">
        <f t="shared" si="4"/>
        <v>596</v>
      </c>
      <c r="Y38" s="324">
        <f t="shared" si="4"/>
        <v>0</v>
      </c>
      <c r="Z38" s="181">
        <f t="shared" si="4"/>
        <v>11.037037037037036</v>
      </c>
      <c r="AA38" s="181">
        <f t="shared" si="4"/>
        <v>24</v>
      </c>
      <c r="AB38" s="181">
        <f t="shared" si="4"/>
        <v>6806</v>
      </c>
      <c r="AC38" s="182">
        <f t="shared" si="4"/>
        <v>40</v>
      </c>
      <c r="AD38" s="182">
        <f t="shared" si="4"/>
        <v>48.269503546099287</v>
      </c>
      <c r="AE38" s="183"/>
      <c r="AF38" s="184"/>
    </row>
    <row r="39" spans="1:32" s="7" customFormat="1" ht="15" customHeight="1" thickBot="1">
      <c r="A39" s="500" t="s">
        <v>13</v>
      </c>
      <c r="B39" s="501"/>
      <c r="C39" s="501"/>
      <c r="D39" s="501"/>
      <c r="E39" s="501"/>
      <c r="F39" s="501"/>
      <c r="G39" s="501"/>
      <c r="H39" s="501"/>
      <c r="I39" s="501"/>
      <c r="J39" s="501"/>
      <c r="K39" s="501"/>
      <c r="L39" s="501"/>
      <c r="M39" s="501"/>
      <c r="N39" s="501"/>
      <c r="O39" s="501"/>
      <c r="P39" s="501"/>
      <c r="Q39" s="501"/>
      <c r="R39" s="501"/>
      <c r="S39" s="501"/>
      <c r="T39" s="501"/>
      <c r="U39" s="501"/>
      <c r="V39" s="532"/>
      <c r="W39" s="185"/>
      <c r="X39" s="186"/>
      <c r="Y39" s="187"/>
      <c r="Z39" s="188"/>
      <c r="AA39" s="185"/>
      <c r="AB39" s="189"/>
      <c r="AC39" s="187"/>
      <c r="AD39" s="187"/>
      <c r="AE39" s="187"/>
      <c r="AF39" s="190"/>
    </row>
    <row r="40" spans="1:32" s="7" customFormat="1" ht="15" customHeight="1">
      <c r="A40" s="268"/>
      <c r="B40" s="268"/>
      <c r="C40" s="268"/>
      <c r="D40" s="268"/>
      <c r="E40" s="268"/>
      <c r="F40" s="268"/>
      <c r="G40" s="268"/>
      <c r="H40" s="268"/>
      <c r="I40" s="268"/>
      <c r="J40" s="268"/>
      <c r="K40" s="268"/>
      <c r="L40" s="268"/>
      <c r="M40" s="268"/>
      <c r="N40" s="268"/>
      <c r="O40" s="268"/>
      <c r="P40" s="268"/>
      <c r="Q40" s="268"/>
      <c r="R40" s="268"/>
      <c r="S40" s="268"/>
      <c r="T40" s="268"/>
      <c r="U40" s="268"/>
      <c r="V40" s="268"/>
      <c r="W40" s="269"/>
      <c r="X40" s="270"/>
      <c r="Y40" s="268"/>
      <c r="Z40" s="271"/>
      <c r="AA40" s="269"/>
      <c r="AB40" s="272"/>
      <c r="AC40" s="268"/>
      <c r="AD40" s="268"/>
      <c r="AE40" s="268"/>
      <c r="AF40" s="268"/>
    </row>
    <row r="41" spans="1:32" s="7" customFormat="1" ht="15" customHeight="1">
      <c r="A41" s="273"/>
      <c r="B41" s="273"/>
      <c r="C41" s="273"/>
      <c r="D41" s="273"/>
      <c r="E41" s="273"/>
      <c r="F41" s="273"/>
      <c r="G41" s="273"/>
      <c r="H41" s="273"/>
      <c r="I41" s="273"/>
      <c r="J41" s="273"/>
      <c r="K41" s="273"/>
      <c r="L41" s="273"/>
      <c r="M41" s="273"/>
      <c r="N41" s="273"/>
      <c r="O41" s="273"/>
      <c r="P41" s="273"/>
      <c r="Q41" s="273"/>
      <c r="R41" s="273"/>
      <c r="S41" s="273"/>
      <c r="T41" s="273"/>
      <c r="U41" s="273"/>
      <c r="V41" s="273"/>
      <c r="W41" s="274"/>
      <c r="X41" s="275"/>
      <c r="Y41" s="273"/>
      <c r="Z41" s="276"/>
      <c r="AA41" s="274"/>
      <c r="AB41" s="277"/>
      <c r="AC41" s="273"/>
      <c r="AD41" s="273"/>
      <c r="AE41" s="273"/>
      <c r="AF41" s="273"/>
    </row>
    <row r="42" spans="1:32" s="7" customFormat="1" ht="15" customHeight="1" thickBot="1">
      <c r="A42" s="273"/>
      <c r="B42" s="273"/>
      <c r="C42" s="273"/>
      <c r="D42" s="273"/>
      <c r="E42" s="273"/>
      <c r="F42" s="273"/>
      <c r="G42" s="273"/>
      <c r="H42" s="273"/>
      <c r="I42" s="273"/>
      <c r="J42" s="273"/>
      <c r="K42" s="273"/>
      <c r="L42" s="273"/>
      <c r="M42" s="273"/>
      <c r="N42" s="273"/>
      <c r="O42" s="273"/>
      <c r="P42" s="273"/>
      <c r="Q42" s="273"/>
      <c r="R42" s="273"/>
      <c r="S42" s="273"/>
      <c r="T42" s="273"/>
      <c r="U42" s="273"/>
      <c r="V42" s="273"/>
      <c r="W42" s="274"/>
      <c r="X42" s="275"/>
      <c r="Y42" s="273"/>
      <c r="Z42" s="276"/>
      <c r="AA42" s="274"/>
      <c r="AB42" s="277"/>
      <c r="AC42" s="273"/>
      <c r="AD42" s="273"/>
      <c r="AE42" s="273"/>
      <c r="AF42" s="273" t="s">
        <v>234</v>
      </c>
    </row>
    <row r="43" spans="1:32" s="7" customFormat="1" ht="15" customHeight="1" thickBot="1">
      <c r="A43" s="496">
        <v>1</v>
      </c>
      <c r="B43" s="496">
        <v>2</v>
      </c>
      <c r="C43" s="504">
        <v>3</v>
      </c>
      <c r="D43" s="505"/>
      <c r="E43" s="506"/>
      <c r="F43" s="496">
        <v>4</v>
      </c>
      <c r="G43" s="496" t="s">
        <v>119</v>
      </c>
      <c r="H43" s="496">
        <v>5</v>
      </c>
      <c r="I43" s="496"/>
      <c r="J43" s="496">
        <v>6</v>
      </c>
      <c r="K43" s="496"/>
      <c r="L43" s="496">
        <v>7</v>
      </c>
      <c r="M43" s="496"/>
      <c r="N43" s="496"/>
      <c r="O43" s="496">
        <v>8</v>
      </c>
      <c r="P43" s="496"/>
      <c r="Q43" s="496">
        <v>9</v>
      </c>
      <c r="R43" s="496"/>
      <c r="S43" s="496">
        <v>10</v>
      </c>
      <c r="T43" s="496"/>
      <c r="U43" s="496">
        <v>11</v>
      </c>
      <c r="V43" s="496"/>
      <c r="W43" s="496" t="s">
        <v>7</v>
      </c>
      <c r="X43" s="496"/>
      <c r="Y43" s="496" t="s">
        <v>8</v>
      </c>
      <c r="Z43" s="496"/>
      <c r="AA43" s="496" t="s">
        <v>9</v>
      </c>
      <c r="AB43" s="496"/>
      <c r="AC43" s="496" t="s">
        <v>10</v>
      </c>
      <c r="AD43" s="496"/>
      <c r="AE43" s="310">
        <v>16</v>
      </c>
      <c r="AF43" s="310">
        <v>17</v>
      </c>
    </row>
    <row r="44" spans="1:32" s="7" customFormat="1" ht="13.5" customHeight="1">
      <c r="A44" s="503"/>
      <c r="B44" s="503"/>
      <c r="C44" s="507"/>
      <c r="D44" s="508"/>
      <c r="E44" s="509"/>
      <c r="F44" s="503"/>
      <c r="G44" s="503"/>
      <c r="H44" s="311" t="s">
        <v>11</v>
      </c>
      <c r="I44" s="61" t="s">
        <v>124</v>
      </c>
      <c r="J44" s="311" t="s">
        <v>11</v>
      </c>
      <c r="K44" s="61" t="s">
        <v>124</v>
      </c>
      <c r="L44" s="311" t="s">
        <v>11</v>
      </c>
      <c r="M44" s="61" t="s">
        <v>125</v>
      </c>
      <c r="N44" s="61" t="s">
        <v>126</v>
      </c>
      <c r="O44" s="311" t="s">
        <v>11</v>
      </c>
      <c r="P44" s="61" t="s">
        <v>124</v>
      </c>
      <c r="Q44" s="311" t="s">
        <v>11</v>
      </c>
      <c r="R44" s="61" t="s">
        <v>124</v>
      </c>
      <c r="S44" s="311" t="s">
        <v>11</v>
      </c>
      <c r="T44" s="61" t="s">
        <v>124</v>
      </c>
      <c r="U44" s="311" t="s">
        <v>11</v>
      </c>
      <c r="V44" s="61" t="s">
        <v>124</v>
      </c>
      <c r="W44" s="311" t="s">
        <v>11</v>
      </c>
      <c r="X44" s="61" t="s">
        <v>124</v>
      </c>
      <c r="Y44" s="311" t="s">
        <v>11</v>
      </c>
      <c r="Z44" s="61" t="s">
        <v>124</v>
      </c>
      <c r="AA44" s="311" t="s">
        <v>11</v>
      </c>
      <c r="AB44" s="61" t="s">
        <v>124</v>
      </c>
      <c r="AC44" s="311" t="s">
        <v>11</v>
      </c>
      <c r="AD44" s="61" t="s">
        <v>124</v>
      </c>
      <c r="AE44" s="61"/>
      <c r="AF44" s="61"/>
    </row>
    <row r="45" spans="1:32" s="7" customFormat="1" ht="11.25" customHeight="1" thickBot="1">
      <c r="A45" s="83"/>
      <c r="B45" s="83"/>
      <c r="C45" s="301"/>
      <c r="D45" s="302"/>
      <c r="E45" s="303"/>
      <c r="F45" s="83"/>
      <c r="G45" s="83"/>
      <c r="H45" s="83"/>
      <c r="I45" s="304" t="s">
        <v>223</v>
      </c>
      <c r="J45" s="83"/>
      <c r="K45" s="304" t="s">
        <v>223</v>
      </c>
      <c r="L45" s="83"/>
      <c r="M45" s="304" t="s">
        <v>223</v>
      </c>
      <c r="N45" s="304" t="s">
        <v>223</v>
      </c>
      <c r="O45" s="83"/>
      <c r="P45" s="304" t="s">
        <v>223</v>
      </c>
      <c r="Q45" s="83"/>
      <c r="R45" s="304" t="s">
        <v>223</v>
      </c>
      <c r="S45" s="83"/>
      <c r="T45" s="304" t="s">
        <v>223</v>
      </c>
      <c r="U45" s="83"/>
      <c r="V45" s="304" t="s">
        <v>223</v>
      </c>
      <c r="W45" s="83"/>
      <c r="X45" s="304" t="s">
        <v>223</v>
      </c>
      <c r="Y45" s="83"/>
      <c r="Z45" s="304" t="s">
        <v>223</v>
      </c>
      <c r="AA45" s="83"/>
      <c r="AB45" s="304" t="s">
        <v>223</v>
      </c>
      <c r="AC45" s="83"/>
      <c r="AD45" s="304" t="s">
        <v>223</v>
      </c>
      <c r="AE45" s="305"/>
      <c r="AF45" s="305"/>
    </row>
    <row r="46" spans="1:32" s="7" customFormat="1" ht="13.5" customHeight="1">
      <c r="A46" s="131" t="s">
        <v>147</v>
      </c>
      <c r="B46" s="131"/>
      <c r="C46" s="126" t="s">
        <v>148</v>
      </c>
      <c r="D46" s="143"/>
      <c r="E46" s="210"/>
      <c r="F46" s="216"/>
      <c r="G46" s="132"/>
      <c r="H46" s="133"/>
      <c r="I46" s="132"/>
      <c r="J46" s="132"/>
      <c r="K46" s="132"/>
      <c r="L46" s="132"/>
      <c r="M46" s="132"/>
      <c r="N46" s="132"/>
      <c r="O46" s="132"/>
      <c r="P46" s="132"/>
      <c r="Q46" s="132"/>
      <c r="R46" s="132"/>
      <c r="S46" s="132"/>
      <c r="T46" s="132"/>
      <c r="U46" s="132"/>
      <c r="V46" s="132"/>
      <c r="W46" s="132"/>
      <c r="X46" s="132"/>
      <c r="Y46" s="132"/>
      <c r="Z46" s="132"/>
      <c r="AA46" s="132"/>
      <c r="AB46" s="132"/>
      <c r="AC46" s="132"/>
      <c r="AD46" s="132"/>
      <c r="AE46" s="132"/>
      <c r="AF46" s="132"/>
    </row>
    <row r="47" spans="1:32" s="7" customFormat="1" ht="27" customHeight="1">
      <c r="A47" s="135"/>
      <c r="B47" s="135"/>
      <c r="C47" s="144" t="s">
        <v>27</v>
      </c>
      <c r="D47" s="525" t="s">
        <v>149</v>
      </c>
      <c r="E47" s="526"/>
      <c r="F47" s="136" t="s">
        <v>150</v>
      </c>
      <c r="G47" s="137"/>
      <c r="H47" s="138"/>
      <c r="I47" s="139"/>
      <c r="J47" s="137"/>
      <c r="K47" s="137"/>
      <c r="L47" s="137"/>
      <c r="M47" s="139"/>
      <c r="N47" s="139"/>
      <c r="O47" s="137"/>
      <c r="P47" s="139"/>
      <c r="Q47" s="137"/>
      <c r="R47" s="139"/>
      <c r="S47" s="137"/>
      <c r="T47" s="139"/>
      <c r="U47" s="137"/>
      <c r="V47" s="139"/>
      <c r="W47" s="137"/>
      <c r="X47" s="139"/>
      <c r="Y47" s="137"/>
      <c r="Z47" s="140"/>
      <c r="AA47" s="137"/>
      <c r="AB47" s="137"/>
      <c r="AC47" s="137"/>
      <c r="AD47" s="137"/>
      <c r="AE47" s="137"/>
      <c r="AF47" s="137"/>
    </row>
    <row r="48" spans="1:32" s="7" customFormat="1" ht="27.75" customHeight="1" thickBot="1">
      <c r="A48" s="145"/>
      <c r="B48" s="145"/>
      <c r="C48" s="116"/>
      <c r="D48" s="117" t="s">
        <v>89</v>
      </c>
      <c r="E48" s="103" t="s">
        <v>54</v>
      </c>
      <c r="F48" s="104" t="s">
        <v>55</v>
      </c>
      <c r="G48" s="295" t="s">
        <v>12</v>
      </c>
      <c r="H48" s="265">
        <v>60</v>
      </c>
      <c r="I48" s="107">
        <v>24200</v>
      </c>
      <c r="J48" s="107">
        <v>24</v>
      </c>
      <c r="K48" s="107">
        <v>14000</v>
      </c>
      <c r="L48" s="106">
        <v>12</v>
      </c>
      <c r="M48" s="107">
        <v>9000</v>
      </c>
      <c r="N48" s="107">
        <v>6000</v>
      </c>
      <c r="O48" s="107">
        <v>3</v>
      </c>
      <c r="P48" s="107">
        <v>403</v>
      </c>
      <c r="Q48" s="107">
        <v>3</v>
      </c>
      <c r="R48" s="107">
        <v>302</v>
      </c>
      <c r="S48" s="107"/>
      <c r="T48" s="107"/>
      <c r="U48" s="107"/>
      <c r="V48" s="107"/>
      <c r="W48" s="280">
        <f>O48+Q48+S48+U48</f>
        <v>6</v>
      </c>
      <c r="X48" s="280">
        <f>P48+R48+T48+V48</f>
        <v>705</v>
      </c>
      <c r="Y48" s="280">
        <f>(W48/L48)*100</f>
        <v>50</v>
      </c>
      <c r="Z48" s="280">
        <f>(X48/M48)*100</f>
        <v>7.8333333333333339</v>
      </c>
      <c r="AA48" s="280">
        <f>J48+W48</f>
        <v>30</v>
      </c>
      <c r="AB48" s="280">
        <f>K48+X48</f>
        <v>14705</v>
      </c>
      <c r="AC48" s="280">
        <f>(AA48/H48)*100</f>
        <v>50</v>
      </c>
      <c r="AD48" s="280">
        <f>(AB48/I48)*100</f>
        <v>60.764462809917354</v>
      </c>
      <c r="AE48" s="106"/>
      <c r="AF48" s="104" t="s">
        <v>227</v>
      </c>
    </row>
    <row r="49" spans="1:33" s="7" customFormat="1" ht="14.25" customHeight="1">
      <c r="A49" s="527" t="s">
        <v>19</v>
      </c>
      <c r="B49" s="527"/>
      <c r="C49" s="527"/>
      <c r="D49" s="527"/>
      <c r="E49" s="527"/>
      <c r="F49" s="527"/>
      <c r="G49" s="527"/>
      <c r="H49" s="527"/>
      <c r="I49" s="527"/>
      <c r="J49" s="527"/>
      <c r="K49" s="527"/>
      <c r="L49" s="527"/>
      <c r="M49" s="527"/>
      <c r="N49" s="527"/>
      <c r="O49" s="527"/>
      <c r="P49" s="527"/>
      <c r="Q49" s="527"/>
      <c r="R49" s="527"/>
      <c r="S49" s="527"/>
      <c r="T49" s="527"/>
      <c r="U49" s="527"/>
      <c r="V49" s="527"/>
      <c r="W49" s="191">
        <f t="shared" ref="W49:AD49" si="5">+W48</f>
        <v>6</v>
      </c>
      <c r="X49" s="192">
        <f t="shared" si="5"/>
        <v>705</v>
      </c>
      <c r="Y49" s="223">
        <f t="shared" si="5"/>
        <v>50</v>
      </c>
      <c r="Z49" s="191">
        <f t="shared" si="5"/>
        <v>7.8333333333333339</v>
      </c>
      <c r="AA49" s="191">
        <f t="shared" si="5"/>
        <v>30</v>
      </c>
      <c r="AB49" s="193">
        <f t="shared" si="5"/>
        <v>14705</v>
      </c>
      <c r="AC49" s="194">
        <f t="shared" si="5"/>
        <v>50</v>
      </c>
      <c r="AD49" s="191">
        <f t="shared" si="5"/>
        <v>60.764462809917354</v>
      </c>
      <c r="AE49" s="195"/>
      <c r="AF49" s="195"/>
      <c r="AG49" s="8"/>
    </row>
    <row r="50" spans="1:33" s="7" customFormat="1" ht="14.25" customHeight="1" thickBot="1">
      <c r="A50" s="511" t="s">
        <v>13</v>
      </c>
      <c r="B50" s="511"/>
      <c r="C50" s="511"/>
      <c r="D50" s="511"/>
      <c r="E50" s="511"/>
      <c r="F50" s="511"/>
      <c r="G50" s="511"/>
      <c r="H50" s="511"/>
      <c r="I50" s="511"/>
      <c r="J50" s="511"/>
      <c r="K50" s="511"/>
      <c r="L50" s="511"/>
      <c r="M50" s="511"/>
      <c r="N50" s="511"/>
      <c r="O50" s="511"/>
      <c r="P50" s="511"/>
      <c r="Q50" s="511"/>
      <c r="R50" s="511"/>
      <c r="S50" s="511"/>
      <c r="T50" s="511"/>
      <c r="U50" s="511"/>
      <c r="V50" s="511"/>
      <c r="W50" s="196"/>
      <c r="X50" s="197"/>
      <c r="Y50" s="198"/>
      <c r="Z50" s="199"/>
      <c r="AA50" s="196"/>
      <c r="AB50" s="200"/>
      <c r="AC50" s="198"/>
      <c r="AD50" s="198"/>
      <c r="AE50" s="198"/>
      <c r="AF50" s="198"/>
      <c r="AG50" s="8"/>
    </row>
    <row r="51" spans="1:33" s="7" customFormat="1" ht="14.25" customHeight="1">
      <c r="A51" s="152" t="s">
        <v>151</v>
      </c>
      <c r="B51" s="142"/>
      <c r="C51" s="108" t="s">
        <v>152</v>
      </c>
      <c r="D51" s="151"/>
      <c r="E51" s="150"/>
      <c r="F51" s="142"/>
      <c r="G51" s="142"/>
      <c r="H51" s="142"/>
      <c r="I51" s="142"/>
      <c r="J51" s="142"/>
      <c r="K51" s="142"/>
      <c r="L51" s="142"/>
      <c r="M51" s="142"/>
      <c r="N51" s="142"/>
      <c r="O51" s="142"/>
      <c r="P51" s="142"/>
      <c r="Q51" s="142"/>
      <c r="R51" s="142"/>
      <c r="S51" s="142"/>
      <c r="T51" s="142"/>
      <c r="U51" s="142"/>
      <c r="V51" s="142"/>
      <c r="W51" s="132"/>
      <c r="X51" s="141"/>
      <c r="Y51" s="142"/>
      <c r="Z51" s="146"/>
      <c r="AA51" s="132"/>
      <c r="AB51" s="147"/>
      <c r="AC51" s="142"/>
      <c r="AD51" s="142"/>
      <c r="AE51" s="142"/>
      <c r="AF51" s="142"/>
      <c r="AG51" s="8"/>
    </row>
    <row r="52" spans="1:33" s="7" customFormat="1" ht="14.25" customHeight="1">
      <c r="A52" s="71"/>
      <c r="B52" s="71"/>
      <c r="C52" s="72" t="s">
        <v>28</v>
      </c>
      <c r="D52" s="514" t="s">
        <v>153</v>
      </c>
      <c r="E52" s="515"/>
      <c r="F52" s="95" t="s">
        <v>34</v>
      </c>
      <c r="G52" s="73"/>
      <c r="H52" s="74"/>
      <c r="I52" s="75"/>
      <c r="J52" s="73"/>
      <c r="K52" s="73"/>
      <c r="L52" s="73"/>
      <c r="M52" s="75"/>
      <c r="N52" s="75"/>
      <c r="O52" s="73"/>
      <c r="P52" s="75"/>
      <c r="Q52" s="73"/>
      <c r="R52" s="75"/>
      <c r="S52" s="73"/>
      <c r="T52" s="75"/>
      <c r="U52" s="73"/>
      <c r="V52" s="75"/>
      <c r="W52" s="73"/>
      <c r="X52" s="75"/>
      <c r="Y52" s="73"/>
      <c r="Z52" s="76"/>
      <c r="AA52" s="73"/>
      <c r="AB52" s="73"/>
      <c r="AC52" s="73"/>
      <c r="AD52" s="73"/>
      <c r="AE52" s="73"/>
      <c r="AF52" s="73"/>
      <c r="AG52" s="8"/>
    </row>
    <row r="53" spans="1:33" s="7" customFormat="1" ht="24.75" customHeight="1" thickBot="1">
      <c r="A53" s="113"/>
      <c r="B53" s="113"/>
      <c r="C53" s="116"/>
      <c r="D53" s="117" t="s">
        <v>89</v>
      </c>
      <c r="E53" s="103" t="s">
        <v>154</v>
      </c>
      <c r="F53" s="104" t="s">
        <v>43</v>
      </c>
      <c r="G53" s="106" t="s">
        <v>14</v>
      </c>
      <c r="H53" s="148">
        <v>150</v>
      </c>
      <c r="I53" s="107">
        <v>11900</v>
      </c>
      <c r="J53" s="107">
        <v>60</v>
      </c>
      <c r="K53" s="107">
        <v>3461</v>
      </c>
      <c r="L53" s="106">
        <v>30</v>
      </c>
      <c r="M53" s="114">
        <v>3000</v>
      </c>
      <c r="N53" s="114">
        <v>2995</v>
      </c>
      <c r="O53" s="107">
        <v>0</v>
      </c>
      <c r="P53" s="107">
        <v>0</v>
      </c>
      <c r="Q53" s="107">
        <v>30</v>
      </c>
      <c r="R53" s="107">
        <v>2995</v>
      </c>
      <c r="S53" s="107"/>
      <c r="T53" s="107"/>
      <c r="U53" s="107"/>
      <c r="V53" s="107"/>
      <c r="W53" s="58">
        <f>O53+Q53+S53+U53</f>
        <v>30</v>
      </c>
      <c r="X53" s="58">
        <f>P53+R53+T53+V53</f>
        <v>2995</v>
      </c>
      <c r="Y53" s="58">
        <f>(W53/L53)*100</f>
        <v>100</v>
      </c>
      <c r="Z53" s="58">
        <f>(X53/M53)*100</f>
        <v>99.833333333333329</v>
      </c>
      <c r="AA53" s="58">
        <f>J53+W53</f>
        <v>90</v>
      </c>
      <c r="AB53" s="58">
        <f>K53+X53</f>
        <v>6456</v>
      </c>
      <c r="AC53" s="58">
        <f>(AA53/H53)*100</f>
        <v>60</v>
      </c>
      <c r="AD53" s="58">
        <f>(AB53/I53)*100</f>
        <v>54.252100840336141</v>
      </c>
      <c r="AE53" s="149"/>
      <c r="AF53" s="149"/>
      <c r="AG53" s="8"/>
    </row>
    <row r="54" spans="1:33" s="7" customFormat="1" ht="13.5" customHeight="1">
      <c r="A54" s="527" t="s">
        <v>19</v>
      </c>
      <c r="B54" s="527"/>
      <c r="C54" s="527"/>
      <c r="D54" s="527"/>
      <c r="E54" s="527"/>
      <c r="F54" s="527"/>
      <c r="G54" s="527"/>
      <c r="H54" s="527"/>
      <c r="I54" s="527"/>
      <c r="J54" s="527"/>
      <c r="K54" s="527"/>
      <c r="L54" s="527"/>
      <c r="M54" s="527"/>
      <c r="N54" s="527"/>
      <c r="O54" s="527"/>
      <c r="P54" s="527"/>
      <c r="Q54" s="527"/>
      <c r="R54" s="527"/>
      <c r="S54" s="527"/>
      <c r="T54" s="527"/>
      <c r="U54" s="527"/>
      <c r="V54" s="527"/>
      <c r="W54" s="193">
        <f t="shared" ref="W54:AD54" si="6">+W53</f>
        <v>30</v>
      </c>
      <c r="X54" s="193">
        <f t="shared" si="6"/>
        <v>2995</v>
      </c>
      <c r="Y54" s="193">
        <f t="shared" si="6"/>
        <v>100</v>
      </c>
      <c r="Z54" s="193">
        <f t="shared" si="6"/>
        <v>99.833333333333329</v>
      </c>
      <c r="AA54" s="193">
        <f t="shared" si="6"/>
        <v>90</v>
      </c>
      <c r="AB54" s="193">
        <f t="shared" si="6"/>
        <v>6456</v>
      </c>
      <c r="AC54" s="193">
        <f t="shared" si="6"/>
        <v>60</v>
      </c>
      <c r="AD54" s="193">
        <f t="shared" si="6"/>
        <v>54.252100840336141</v>
      </c>
      <c r="AE54" s="193"/>
      <c r="AF54" s="201"/>
    </row>
    <row r="55" spans="1:33" s="7" customFormat="1" ht="16.5" customHeight="1" thickBot="1">
      <c r="A55" s="511" t="s">
        <v>13</v>
      </c>
      <c r="B55" s="511"/>
      <c r="C55" s="511"/>
      <c r="D55" s="511"/>
      <c r="E55" s="511"/>
      <c r="F55" s="511"/>
      <c r="G55" s="511"/>
      <c r="H55" s="511"/>
      <c r="I55" s="511"/>
      <c r="J55" s="511"/>
      <c r="K55" s="511"/>
      <c r="L55" s="511"/>
      <c r="M55" s="511"/>
      <c r="N55" s="511"/>
      <c r="O55" s="511"/>
      <c r="P55" s="511"/>
      <c r="Q55" s="511"/>
      <c r="R55" s="511"/>
      <c r="S55" s="511"/>
      <c r="T55" s="511"/>
      <c r="U55" s="511"/>
      <c r="V55" s="511"/>
      <c r="W55" s="196"/>
      <c r="X55" s="197"/>
      <c r="Y55" s="198"/>
      <c r="Z55" s="199"/>
      <c r="AA55" s="196"/>
      <c r="AB55" s="200"/>
      <c r="AC55" s="198"/>
      <c r="AD55" s="198"/>
      <c r="AE55" s="198"/>
      <c r="AF55" s="198"/>
    </row>
    <row r="56" spans="1:33" s="7" customFormat="1" ht="15" customHeight="1">
      <c r="A56" s="131" t="s">
        <v>155</v>
      </c>
      <c r="B56" s="131"/>
      <c r="C56" s="126" t="s">
        <v>156</v>
      </c>
      <c r="D56" s="143"/>
      <c r="E56" s="132"/>
      <c r="F56" s="132"/>
      <c r="G56" s="132"/>
      <c r="H56" s="133"/>
      <c r="I56" s="132"/>
      <c r="J56" s="132"/>
      <c r="K56" s="132"/>
      <c r="L56" s="132"/>
      <c r="M56" s="132"/>
      <c r="N56" s="132"/>
      <c r="O56" s="132"/>
      <c r="P56" s="132"/>
      <c r="Q56" s="132"/>
      <c r="R56" s="132"/>
      <c r="S56" s="132"/>
      <c r="T56" s="132"/>
      <c r="U56" s="132"/>
      <c r="V56" s="132"/>
      <c r="W56" s="132"/>
      <c r="X56" s="132"/>
      <c r="Y56" s="132"/>
      <c r="Z56" s="132"/>
      <c r="AA56" s="132"/>
      <c r="AB56" s="132"/>
      <c r="AC56" s="132"/>
      <c r="AD56" s="132"/>
      <c r="AE56" s="132"/>
      <c r="AF56" s="132"/>
    </row>
    <row r="57" spans="1:33" s="7" customFormat="1" ht="25.5" customHeight="1">
      <c r="A57" s="71"/>
      <c r="B57" s="71"/>
      <c r="C57" s="72" t="s">
        <v>27</v>
      </c>
      <c r="D57" s="514" t="s">
        <v>157</v>
      </c>
      <c r="E57" s="515"/>
      <c r="F57" s="94" t="s">
        <v>47</v>
      </c>
      <c r="G57" s="73"/>
      <c r="H57" s="74"/>
      <c r="I57" s="75"/>
      <c r="J57" s="73"/>
      <c r="K57" s="73"/>
      <c r="L57" s="73"/>
      <c r="M57" s="75"/>
      <c r="N57" s="75"/>
      <c r="O57" s="73"/>
      <c r="P57" s="75"/>
      <c r="Q57" s="73"/>
      <c r="R57" s="75"/>
      <c r="S57" s="73"/>
      <c r="T57" s="75"/>
      <c r="U57" s="73"/>
      <c r="V57" s="75"/>
      <c r="W57" s="73"/>
      <c r="X57" s="75"/>
      <c r="Y57" s="73"/>
      <c r="Z57" s="76"/>
      <c r="AA57" s="73"/>
      <c r="AB57" s="73"/>
      <c r="AC57" s="73"/>
      <c r="AD57" s="73"/>
      <c r="AE57" s="73"/>
      <c r="AF57" s="73"/>
    </row>
    <row r="58" spans="1:33" s="7" customFormat="1" ht="19.5" customHeight="1">
      <c r="A58" s="138"/>
      <c r="B58" s="138"/>
      <c r="C58" s="211"/>
      <c r="D58" s="47" t="s">
        <v>89</v>
      </c>
      <c r="E58" s="212" t="s">
        <v>158</v>
      </c>
      <c r="F58" s="213" t="s">
        <v>42</v>
      </c>
      <c r="G58" s="137" t="s">
        <v>88</v>
      </c>
      <c r="H58" s="266">
        <v>8</v>
      </c>
      <c r="I58" s="139">
        <v>5700</v>
      </c>
      <c r="J58" s="139">
        <v>2</v>
      </c>
      <c r="K58" s="139">
        <v>1200</v>
      </c>
      <c r="L58" s="137">
        <v>2</v>
      </c>
      <c r="M58" s="139">
        <v>2400</v>
      </c>
      <c r="N58" s="139">
        <v>2400</v>
      </c>
      <c r="O58" s="139">
        <v>0</v>
      </c>
      <c r="P58" s="139">
        <v>0</v>
      </c>
      <c r="Q58" s="139">
        <v>0</v>
      </c>
      <c r="R58" s="139">
        <v>0</v>
      </c>
      <c r="S58" s="139"/>
      <c r="T58" s="139"/>
      <c r="U58" s="139"/>
      <c r="V58" s="139"/>
      <c r="W58" s="279">
        <f>O58+Q58+S58+U58</f>
        <v>0</v>
      </c>
      <c r="X58" s="279">
        <f>P58+R58+T58+V58</f>
        <v>0</v>
      </c>
      <c r="Y58" s="279">
        <f>(W58/L58)*100</f>
        <v>0</v>
      </c>
      <c r="Z58" s="279">
        <f>(X58/M58)*100</f>
        <v>0</v>
      </c>
      <c r="AA58" s="279">
        <f>J58+W58</f>
        <v>2</v>
      </c>
      <c r="AB58" s="279">
        <f>K58+X58</f>
        <v>1200</v>
      </c>
      <c r="AC58" s="279">
        <f>(AA58/H58)*100</f>
        <v>25</v>
      </c>
      <c r="AD58" s="279">
        <f>(AB58/I58)*100</f>
        <v>21.052631578947366</v>
      </c>
      <c r="AE58" s="137"/>
      <c r="AF58" s="213"/>
    </row>
    <row r="59" spans="1:33" s="7" customFormat="1" ht="27" customHeight="1" thickBot="1">
      <c r="A59" s="113"/>
      <c r="B59" s="113"/>
      <c r="C59" s="116"/>
      <c r="D59" s="203" t="s">
        <v>90</v>
      </c>
      <c r="E59" s="103" t="s">
        <v>161</v>
      </c>
      <c r="F59" s="104" t="s">
        <v>41</v>
      </c>
      <c r="G59" s="106" t="s">
        <v>35</v>
      </c>
      <c r="H59" s="148">
        <v>60</v>
      </c>
      <c r="I59" s="107">
        <v>13989</v>
      </c>
      <c r="J59" s="107">
        <v>24</v>
      </c>
      <c r="K59" s="107">
        <v>3369</v>
      </c>
      <c r="L59" s="106">
        <v>12</v>
      </c>
      <c r="M59" s="107">
        <v>2400</v>
      </c>
      <c r="N59" s="107">
        <v>2400</v>
      </c>
      <c r="O59" s="107">
        <v>0</v>
      </c>
      <c r="P59" s="107">
        <v>0</v>
      </c>
      <c r="Q59" s="107">
        <v>12</v>
      </c>
      <c r="R59" s="107">
        <v>2400</v>
      </c>
      <c r="S59" s="107"/>
      <c r="T59" s="107"/>
      <c r="U59" s="107"/>
      <c r="V59" s="107"/>
      <c r="W59" s="280">
        <f>O59+Q59+S59+U59</f>
        <v>12</v>
      </c>
      <c r="X59" s="280">
        <f>P59+R59+T59+V59</f>
        <v>2400</v>
      </c>
      <c r="Y59" s="280">
        <f>(W59/L59)*100</f>
        <v>100</v>
      </c>
      <c r="Z59" s="280">
        <f>(X59/M59)*100</f>
        <v>100</v>
      </c>
      <c r="AA59" s="280">
        <f>J59+W59</f>
        <v>36</v>
      </c>
      <c r="AB59" s="280">
        <f>K59+X59</f>
        <v>5769</v>
      </c>
      <c r="AC59" s="280">
        <f>(AA59/H59)*100</f>
        <v>60</v>
      </c>
      <c r="AD59" s="280">
        <f>(AB59/I59)*100</f>
        <v>41.239545357066262</v>
      </c>
      <c r="AE59" s="106"/>
      <c r="AF59" s="104" t="s">
        <v>228</v>
      </c>
    </row>
    <row r="60" spans="1:33" s="7" customFormat="1" ht="15" customHeight="1">
      <c r="A60" s="527" t="s">
        <v>19</v>
      </c>
      <c r="B60" s="527"/>
      <c r="C60" s="527"/>
      <c r="D60" s="527"/>
      <c r="E60" s="527"/>
      <c r="F60" s="527"/>
      <c r="G60" s="527"/>
      <c r="H60" s="527"/>
      <c r="I60" s="527"/>
      <c r="J60" s="527"/>
      <c r="K60" s="527"/>
      <c r="L60" s="527"/>
      <c r="M60" s="527"/>
      <c r="N60" s="527"/>
      <c r="O60" s="527"/>
      <c r="P60" s="527"/>
      <c r="Q60" s="527"/>
      <c r="R60" s="527"/>
      <c r="S60" s="527"/>
      <c r="T60" s="527"/>
      <c r="U60" s="527"/>
      <c r="V60" s="527"/>
      <c r="W60" s="193">
        <f>(W58+W59)/2</f>
        <v>6</v>
      </c>
      <c r="X60" s="193">
        <f>(X58+X59)/2</f>
        <v>1200</v>
      </c>
      <c r="Y60" s="193">
        <f t="shared" ref="Y60:AD60" si="7">(Y58+Y59)/2</f>
        <v>50</v>
      </c>
      <c r="Z60" s="193">
        <f t="shared" si="7"/>
        <v>50</v>
      </c>
      <c r="AA60" s="193">
        <f t="shared" si="7"/>
        <v>19</v>
      </c>
      <c r="AB60" s="193">
        <f t="shared" si="7"/>
        <v>3484.5</v>
      </c>
      <c r="AC60" s="193">
        <f t="shared" si="7"/>
        <v>42.5</v>
      </c>
      <c r="AD60" s="193">
        <f t="shared" si="7"/>
        <v>31.146088468006816</v>
      </c>
      <c r="AE60" s="201"/>
      <c r="AF60" s="201"/>
    </row>
    <row r="61" spans="1:33" s="7" customFormat="1" ht="15" customHeight="1" thickBot="1">
      <c r="A61" s="511" t="s">
        <v>13</v>
      </c>
      <c r="B61" s="511"/>
      <c r="C61" s="511"/>
      <c r="D61" s="511"/>
      <c r="E61" s="511"/>
      <c r="F61" s="511"/>
      <c r="G61" s="511"/>
      <c r="H61" s="511"/>
      <c r="I61" s="511"/>
      <c r="J61" s="511"/>
      <c r="K61" s="511"/>
      <c r="L61" s="511"/>
      <c r="M61" s="511"/>
      <c r="N61" s="511"/>
      <c r="O61" s="511"/>
      <c r="P61" s="511"/>
      <c r="Q61" s="511"/>
      <c r="R61" s="511"/>
      <c r="S61" s="511"/>
      <c r="T61" s="511"/>
      <c r="U61" s="511"/>
      <c r="V61" s="511"/>
      <c r="W61" s="196"/>
      <c r="X61" s="197"/>
      <c r="Y61" s="198"/>
      <c r="Z61" s="199"/>
      <c r="AA61" s="196"/>
      <c r="AB61" s="200"/>
      <c r="AC61" s="198"/>
      <c r="AD61" s="198"/>
      <c r="AE61" s="198"/>
      <c r="AF61" s="198"/>
    </row>
    <row r="62" spans="1:33" s="7" customFormat="1" ht="13.5" customHeight="1">
      <c r="A62" s="131" t="s">
        <v>159</v>
      </c>
      <c r="B62" s="131"/>
      <c r="C62" s="126" t="s">
        <v>160</v>
      </c>
      <c r="D62" s="143"/>
      <c r="E62" s="210"/>
      <c r="F62" s="216"/>
      <c r="G62" s="132"/>
      <c r="H62" s="133"/>
      <c r="I62" s="132"/>
      <c r="J62" s="132"/>
      <c r="K62" s="132"/>
      <c r="L62" s="132"/>
      <c r="M62" s="132"/>
      <c r="N62" s="132"/>
      <c r="O62" s="132"/>
      <c r="P62" s="132"/>
      <c r="Q62" s="132"/>
      <c r="R62" s="132"/>
      <c r="S62" s="132"/>
      <c r="T62" s="132"/>
      <c r="U62" s="132"/>
      <c r="V62" s="132"/>
      <c r="W62" s="132"/>
      <c r="X62" s="132"/>
      <c r="Y62" s="132"/>
      <c r="Z62" s="132"/>
      <c r="AA62" s="132"/>
      <c r="AB62" s="132"/>
      <c r="AC62" s="132"/>
      <c r="AD62" s="132"/>
      <c r="AE62" s="132"/>
      <c r="AF62" s="132"/>
    </row>
    <row r="63" spans="1:33" s="7" customFormat="1" ht="25.5" customHeight="1">
      <c r="A63" s="73"/>
      <c r="B63" s="73"/>
      <c r="C63" s="72" t="s">
        <v>27</v>
      </c>
      <c r="D63" s="535" t="s">
        <v>240</v>
      </c>
      <c r="E63" s="535"/>
      <c r="F63" s="94" t="s">
        <v>241</v>
      </c>
      <c r="G63" s="73"/>
      <c r="H63" s="74"/>
      <c r="I63" s="75"/>
      <c r="J63" s="73"/>
      <c r="K63" s="73"/>
      <c r="L63" s="73"/>
      <c r="M63" s="75"/>
      <c r="N63" s="73"/>
      <c r="O63" s="73"/>
      <c r="P63" s="75"/>
      <c r="Q63" s="73"/>
      <c r="R63" s="75"/>
      <c r="S63" s="73"/>
      <c r="T63" s="73"/>
      <c r="U63" s="73"/>
      <c r="V63" s="73"/>
      <c r="W63" s="73"/>
      <c r="X63" s="73"/>
      <c r="Y63" s="73"/>
      <c r="Z63" s="73"/>
      <c r="AA63" s="73"/>
      <c r="AB63" s="73"/>
      <c r="AC63" s="73"/>
      <c r="AD63" s="73"/>
      <c r="AE63" s="73"/>
      <c r="AF63" s="95"/>
    </row>
    <row r="64" spans="1:33" s="7" customFormat="1" ht="25.5" customHeight="1">
      <c r="A64" s="74"/>
      <c r="B64" s="74"/>
      <c r="C64" s="77"/>
      <c r="D64" s="209" t="s">
        <v>89</v>
      </c>
      <c r="E64" s="79" t="s">
        <v>162</v>
      </c>
      <c r="F64" s="95" t="s">
        <v>53</v>
      </c>
      <c r="G64" s="134" t="s">
        <v>12</v>
      </c>
      <c r="H64" s="204">
        <v>60</v>
      </c>
      <c r="I64" s="205">
        <v>124800</v>
      </c>
      <c r="J64" s="74">
        <v>24</v>
      </c>
      <c r="K64" s="205">
        <v>37995</v>
      </c>
      <c r="L64" s="74">
        <v>12</v>
      </c>
      <c r="M64" s="206">
        <v>38000</v>
      </c>
      <c r="N64" s="205">
        <v>37998</v>
      </c>
      <c r="O64" s="205">
        <v>0</v>
      </c>
      <c r="P64" s="205">
        <v>0</v>
      </c>
      <c r="Q64" s="205">
        <v>0</v>
      </c>
      <c r="R64" s="205">
        <v>0</v>
      </c>
      <c r="S64" s="205"/>
      <c r="T64" s="205"/>
      <c r="U64" s="205"/>
      <c r="V64" s="205"/>
      <c r="W64" s="279">
        <f t="shared" ref="W64:W65" si="8">O64+Q64+S64+U64</f>
        <v>0</v>
      </c>
      <c r="X64" s="279">
        <f t="shared" ref="X64:X65" si="9">P64+R64+T64+V64</f>
        <v>0</v>
      </c>
      <c r="Y64" s="279">
        <f t="shared" ref="Y64:Y65" si="10">(W64/L64)*100</f>
        <v>0</v>
      </c>
      <c r="Z64" s="279">
        <f t="shared" ref="Z64:Z65" si="11">(X64/M64)*100</f>
        <v>0</v>
      </c>
      <c r="AA64" s="279">
        <f t="shared" ref="AA64:AA65" si="12">J64+W64</f>
        <v>24</v>
      </c>
      <c r="AB64" s="279">
        <f t="shared" ref="AB64:AB65" si="13">K64+X64</f>
        <v>37995</v>
      </c>
      <c r="AC64" s="279">
        <f t="shared" ref="AC64:AC65" si="14">(AA64/H64)*100</f>
        <v>40</v>
      </c>
      <c r="AD64" s="279">
        <f t="shared" ref="AD64:AD65" si="15">(AB64/I64)*100</f>
        <v>30.44471153846154</v>
      </c>
      <c r="AE64" s="218"/>
      <c r="AF64" s="213" t="s">
        <v>227</v>
      </c>
    </row>
    <row r="65" spans="1:33" s="7" customFormat="1" ht="18" customHeight="1" thickBot="1">
      <c r="A65" s="138"/>
      <c r="B65" s="138"/>
      <c r="C65" s="211"/>
      <c r="D65" s="47" t="s">
        <v>90</v>
      </c>
      <c r="E65" s="217" t="s">
        <v>163</v>
      </c>
      <c r="F65" s="213" t="s">
        <v>46</v>
      </c>
      <c r="G65" s="218" t="s">
        <v>14</v>
      </c>
      <c r="H65" s="219">
        <v>300</v>
      </c>
      <c r="I65" s="220">
        <v>13982</v>
      </c>
      <c r="J65" s="138">
        <v>120</v>
      </c>
      <c r="K65" s="220">
        <v>6517</v>
      </c>
      <c r="L65" s="138">
        <v>60</v>
      </c>
      <c r="M65" s="221">
        <v>6000</v>
      </c>
      <c r="N65" s="220">
        <v>5998</v>
      </c>
      <c r="O65" s="220">
        <v>0</v>
      </c>
      <c r="P65" s="220">
        <v>0</v>
      </c>
      <c r="Q65" s="220">
        <v>60</v>
      </c>
      <c r="R65" s="220">
        <v>5998</v>
      </c>
      <c r="S65" s="220"/>
      <c r="T65" s="220"/>
      <c r="U65" s="220"/>
      <c r="V65" s="220"/>
      <c r="W65" s="280">
        <f t="shared" si="8"/>
        <v>60</v>
      </c>
      <c r="X65" s="280">
        <f t="shared" si="9"/>
        <v>5998</v>
      </c>
      <c r="Y65" s="280">
        <f t="shared" si="10"/>
        <v>100</v>
      </c>
      <c r="Z65" s="280">
        <f t="shared" si="11"/>
        <v>99.966666666666669</v>
      </c>
      <c r="AA65" s="280">
        <f t="shared" si="12"/>
        <v>180</v>
      </c>
      <c r="AB65" s="280">
        <f t="shared" si="13"/>
        <v>12515</v>
      </c>
      <c r="AC65" s="280">
        <f t="shared" si="14"/>
        <v>60</v>
      </c>
      <c r="AD65" s="280">
        <f t="shared" si="15"/>
        <v>89.507938778429406</v>
      </c>
      <c r="AE65" s="289"/>
      <c r="AF65" s="104"/>
    </row>
    <row r="66" spans="1:33" s="7" customFormat="1" ht="15.75" customHeight="1">
      <c r="A66" s="527" t="s">
        <v>19</v>
      </c>
      <c r="B66" s="527"/>
      <c r="C66" s="527"/>
      <c r="D66" s="527"/>
      <c r="E66" s="527"/>
      <c r="F66" s="527"/>
      <c r="G66" s="527"/>
      <c r="H66" s="527"/>
      <c r="I66" s="527"/>
      <c r="J66" s="527"/>
      <c r="K66" s="527"/>
      <c r="L66" s="527"/>
      <c r="M66" s="527"/>
      <c r="N66" s="527"/>
      <c r="O66" s="527"/>
      <c r="P66" s="527"/>
      <c r="Q66" s="527"/>
      <c r="R66" s="527"/>
      <c r="S66" s="527"/>
      <c r="T66" s="527"/>
      <c r="U66" s="527"/>
      <c r="V66" s="527"/>
      <c r="W66" s="194">
        <f>(W64+W65)/2</f>
        <v>30</v>
      </c>
      <c r="X66" s="193">
        <f t="shared" ref="X66:AD66" si="16">(X64+X65)/2</f>
        <v>2999</v>
      </c>
      <c r="Y66" s="194">
        <f t="shared" si="16"/>
        <v>50</v>
      </c>
      <c r="Z66" s="193">
        <f t="shared" si="16"/>
        <v>49.983333333333334</v>
      </c>
      <c r="AA66" s="193">
        <f t="shared" si="16"/>
        <v>102</v>
      </c>
      <c r="AB66" s="193">
        <f t="shared" si="16"/>
        <v>25255</v>
      </c>
      <c r="AC66" s="193">
        <f t="shared" si="16"/>
        <v>50</v>
      </c>
      <c r="AD66" s="193">
        <f t="shared" si="16"/>
        <v>59.976325158445476</v>
      </c>
      <c r="AE66" s="195"/>
      <c r="AF66" s="195"/>
    </row>
    <row r="67" spans="1:33" s="7" customFormat="1" ht="15" customHeight="1" thickBot="1">
      <c r="A67" s="516" t="s">
        <v>13</v>
      </c>
      <c r="B67" s="516"/>
      <c r="C67" s="516"/>
      <c r="D67" s="516"/>
      <c r="E67" s="516"/>
      <c r="F67" s="516"/>
      <c r="G67" s="516"/>
      <c r="H67" s="516"/>
      <c r="I67" s="516"/>
      <c r="J67" s="516"/>
      <c r="K67" s="516"/>
      <c r="L67" s="516"/>
      <c r="M67" s="516"/>
      <c r="N67" s="516"/>
      <c r="O67" s="516"/>
      <c r="P67" s="516"/>
      <c r="Q67" s="516"/>
      <c r="R67" s="516"/>
      <c r="S67" s="516"/>
      <c r="T67" s="516"/>
      <c r="U67" s="516"/>
      <c r="V67" s="516"/>
      <c r="W67" s="225"/>
      <c r="X67" s="226"/>
      <c r="Y67" s="227"/>
      <c r="Z67" s="228"/>
      <c r="AA67" s="225"/>
      <c r="AB67" s="229"/>
      <c r="AC67" s="227"/>
      <c r="AD67" s="227"/>
      <c r="AE67" s="227"/>
      <c r="AF67" s="227"/>
    </row>
    <row r="68" spans="1:33" s="7" customFormat="1" ht="27" customHeight="1">
      <c r="A68" s="127" t="s">
        <v>164</v>
      </c>
      <c r="B68" s="240"/>
      <c r="C68" s="559" t="s">
        <v>165</v>
      </c>
      <c r="D68" s="560"/>
      <c r="E68" s="560"/>
      <c r="F68" s="561"/>
      <c r="G68" s="240"/>
      <c r="H68" s="240"/>
      <c r="I68" s="240"/>
      <c r="J68" s="240"/>
      <c r="K68" s="240"/>
      <c r="L68" s="240"/>
      <c r="M68" s="240"/>
      <c r="N68" s="240"/>
      <c r="O68" s="240"/>
      <c r="P68" s="240"/>
      <c r="Q68" s="240"/>
      <c r="R68" s="240"/>
      <c r="S68" s="240"/>
      <c r="T68" s="240"/>
      <c r="U68" s="240"/>
      <c r="V68" s="240"/>
      <c r="W68" s="128"/>
      <c r="X68" s="241"/>
      <c r="Y68" s="240"/>
      <c r="Z68" s="242"/>
      <c r="AA68" s="128"/>
      <c r="AB68" s="243"/>
      <c r="AC68" s="240"/>
      <c r="AD68" s="240"/>
      <c r="AE68" s="240"/>
      <c r="AF68" s="240"/>
      <c r="AG68" s="244"/>
    </row>
    <row r="69" spans="1:33" s="7" customFormat="1" ht="26.25" customHeight="1">
      <c r="A69" s="230"/>
      <c r="B69" s="230"/>
      <c r="C69" s="231" t="s">
        <v>27</v>
      </c>
      <c r="D69" s="512" t="s">
        <v>65</v>
      </c>
      <c r="E69" s="513"/>
      <c r="F69" s="232" t="s">
        <v>57</v>
      </c>
      <c r="G69" s="233"/>
      <c r="H69" s="234"/>
      <c r="I69" s="235"/>
      <c r="J69" s="233"/>
      <c r="K69" s="233"/>
      <c r="L69" s="233"/>
      <c r="M69" s="235"/>
      <c r="N69" s="235"/>
      <c r="O69" s="233"/>
      <c r="P69" s="235"/>
      <c r="Q69" s="233"/>
      <c r="R69" s="235"/>
      <c r="S69" s="233"/>
      <c r="T69" s="235"/>
      <c r="U69" s="233"/>
      <c r="V69" s="235"/>
      <c r="W69" s="233"/>
      <c r="X69" s="235"/>
      <c r="Y69" s="233"/>
      <c r="Z69" s="236"/>
      <c r="AA69" s="233"/>
      <c r="AB69" s="233"/>
      <c r="AC69" s="233"/>
      <c r="AD69" s="233"/>
      <c r="AE69" s="233"/>
      <c r="AF69" s="233"/>
    </row>
    <row r="70" spans="1:33" s="7" customFormat="1" ht="26.25" customHeight="1">
      <c r="A70" s="74"/>
      <c r="B70" s="74"/>
      <c r="C70" s="77"/>
      <c r="D70" s="78" t="s">
        <v>89</v>
      </c>
      <c r="E70" s="118" t="s">
        <v>66</v>
      </c>
      <c r="F70" s="208" t="s">
        <v>56</v>
      </c>
      <c r="G70" s="73" t="s">
        <v>12</v>
      </c>
      <c r="H70" s="204">
        <v>60</v>
      </c>
      <c r="I70" s="75">
        <v>76989</v>
      </c>
      <c r="J70" s="73">
        <v>24</v>
      </c>
      <c r="K70" s="75">
        <v>24024</v>
      </c>
      <c r="L70" s="73">
        <v>12</v>
      </c>
      <c r="M70" s="75">
        <v>17000</v>
      </c>
      <c r="N70" s="75">
        <v>16998</v>
      </c>
      <c r="O70" s="75">
        <v>3</v>
      </c>
      <c r="P70" s="75">
        <v>2860</v>
      </c>
      <c r="Q70" s="75">
        <v>3</v>
      </c>
      <c r="R70" s="75">
        <v>2833</v>
      </c>
      <c r="S70" s="75"/>
      <c r="T70" s="75"/>
      <c r="U70" s="75"/>
      <c r="V70" s="75"/>
      <c r="W70" s="279">
        <f t="shared" ref="W70:W78" si="17">O70+Q70+S70+U70</f>
        <v>6</v>
      </c>
      <c r="X70" s="279">
        <f t="shared" ref="X70:X78" si="18">P70+R70+T70+V70</f>
        <v>5693</v>
      </c>
      <c r="Y70" s="279">
        <f t="shared" ref="Y70:Y78" si="19">(W70/L70)*100</f>
        <v>50</v>
      </c>
      <c r="Z70" s="279">
        <f t="shared" ref="Z70:Z78" si="20">(X70/M70)*100</f>
        <v>33.488235294117644</v>
      </c>
      <c r="AA70" s="279">
        <f t="shared" ref="AA70:AA78" si="21">J70+W70</f>
        <v>30</v>
      </c>
      <c r="AB70" s="279">
        <f t="shared" ref="AB70:AB78" si="22">K70+X70</f>
        <v>29717</v>
      </c>
      <c r="AC70" s="279">
        <f t="shared" ref="AC70:AC78" si="23">(AA70/H70)*100</f>
        <v>50</v>
      </c>
      <c r="AD70" s="279">
        <f t="shared" ref="AD70:AD78" si="24">(AB70/I70)*100</f>
        <v>38.599020639312108</v>
      </c>
      <c r="AE70" s="137"/>
      <c r="AF70" s="213" t="s">
        <v>229</v>
      </c>
    </row>
    <row r="71" spans="1:33" s="7" customFormat="1" ht="21.75" customHeight="1">
      <c r="A71" s="74"/>
      <c r="B71" s="74"/>
      <c r="C71" s="77"/>
      <c r="D71" s="78" t="s">
        <v>90</v>
      </c>
      <c r="E71" s="118" t="s">
        <v>67</v>
      </c>
      <c r="F71" s="208" t="s">
        <v>166</v>
      </c>
      <c r="G71" s="73" t="s">
        <v>12</v>
      </c>
      <c r="H71" s="204">
        <v>60</v>
      </c>
      <c r="I71" s="75">
        <v>40465</v>
      </c>
      <c r="J71" s="73">
        <v>24</v>
      </c>
      <c r="K71" s="75">
        <v>14715</v>
      </c>
      <c r="L71" s="73">
        <v>12</v>
      </c>
      <c r="M71" s="75">
        <v>10000</v>
      </c>
      <c r="N71" s="75">
        <v>9960</v>
      </c>
      <c r="O71" s="75">
        <v>3</v>
      </c>
      <c r="P71" s="75">
        <v>2358</v>
      </c>
      <c r="Q71" s="75">
        <v>3</v>
      </c>
      <c r="R71" s="75">
        <v>2344</v>
      </c>
      <c r="S71" s="75"/>
      <c r="T71" s="75"/>
      <c r="U71" s="75"/>
      <c r="V71" s="75"/>
      <c r="W71" s="282">
        <f t="shared" si="17"/>
        <v>6</v>
      </c>
      <c r="X71" s="282">
        <f t="shared" si="18"/>
        <v>4702</v>
      </c>
      <c r="Y71" s="282">
        <f t="shared" si="19"/>
        <v>50</v>
      </c>
      <c r="Z71" s="282">
        <f t="shared" si="20"/>
        <v>47.02</v>
      </c>
      <c r="AA71" s="282">
        <f t="shared" si="21"/>
        <v>30</v>
      </c>
      <c r="AB71" s="282">
        <f t="shared" si="22"/>
        <v>19417</v>
      </c>
      <c r="AC71" s="282">
        <f t="shared" si="23"/>
        <v>50</v>
      </c>
      <c r="AD71" s="282">
        <f t="shared" si="24"/>
        <v>47.984678116891139</v>
      </c>
      <c r="AE71" s="73"/>
      <c r="AF71" s="95" t="s">
        <v>229</v>
      </c>
    </row>
    <row r="72" spans="1:33" s="7" customFormat="1" ht="21.75" customHeight="1">
      <c r="A72" s="74"/>
      <c r="B72" s="74"/>
      <c r="C72" s="77"/>
      <c r="D72" s="78" t="s">
        <v>93</v>
      </c>
      <c r="E72" s="118" t="s">
        <v>69</v>
      </c>
      <c r="F72" s="208" t="s">
        <v>58</v>
      </c>
      <c r="G72" s="73" t="s">
        <v>12</v>
      </c>
      <c r="H72" s="204">
        <v>60</v>
      </c>
      <c r="I72" s="75">
        <v>22125</v>
      </c>
      <c r="J72" s="73">
        <v>24</v>
      </c>
      <c r="K72" s="75">
        <v>12690</v>
      </c>
      <c r="L72" s="73">
        <v>12</v>
      </c>
      <c r="M72" s="75">
        <v>7500</v>
      </c>
      <c r="N72" s="75">
        <v>7481</v>
      </c>
      <c r="O72" s="75">
        <v>3</v>
      </c>
      <c r="P72" s="75">
        <v>2499</v>
      </c>
      <c r="Q72" s="75">
        <v>3</v>
      </c>
      <c r="R72" s="75">
        <v>1103</v>
      </c>
      <c r="S72" s="75"/>
      <c r="T72" s="75"/>
      <c r="U72" s="75"/>
      <c r="V72" s="75"/>
      <c r="W72" s="282">
        <f t="shared" si="17"/>
        <v>6</v>
      </c>
      <c r="X72" s="282">
        <f t="shared" si="18"/>
        <v>3602</v>
      </c>
      <c r="Y72" s="282">
        <f t="shared" si="19"/>
        <v>50</v>
      </c>
      <c r="Z72" s="282">
        <f t="shared" si="20"/>
        <v>48.026666666666671</v>
      </c>
      <c r="AA72" s="282">
        <f t="shared" si="21"/>
        <v>30</v>
      </c>
      <c r="AB72" s="282">
        <f t="shared" si="22"/>
        <v>16292</v>
      </c>
      <c r="AC72" s="282">
        <f t="shared" si="23"/>
        <v>50</v>
      </c>
      <c r="AD72" s="282">
        <f t="shared" si="24"/>
        <v>73.636158192090392</v>
      </c>
      <c r="AE72" s="73"/>
      <c r="AF72" s="95" t="s">
        <v>229</v>
      </c>
    </row>
    <row r="73" spans="1:33" s="7" customFormat="1" ht="24.75" customHeight="1">
      <c r="A73" s="74"/>
      <c r="B73" s="74"/>
      <c r="C73" s="77"/>
      <c r="D73" s="78" t="s">
        <v>94</v>
      </c>
      <c r="E73" s="118" t="s">
        <v>68</v>
      </c>
      <c r="F73" s="208" t="s">
        <v>59</v>
      </c>
      <c r="G73" s="73" t="s">
        <v>12</v>
      </c>
      <c r="H73" s="204">
        <v>60</v>
      </c>
      <c r="I73" s="75">
        <v>12500</v>
      </c>
      <c r="J73" s="73">
        <v>24</v>
      </c>
      <c r="K73" s="75">
        <v>4975</v>
      </c>
      <c r="L73" s="73">
        <v>12</v>
      </c>
      <c r="M73" s="75">
        <v>2500</v>
      </c>
      <c r="N73" s="75">
        <v>2493</v>
      </c>
      <c r="O73" s="75">
        <v>3</v>
      </c>
      <c r="P73" s="75">
        <v>642</v>
      </c>
      <c r="Q73" s="75">
        <v>3</v>
      </c>
      <c r="R73" s="75">
        <v>607</v>
      </c>
      <c r="S73" s="75"/>
      <c r="T73" s="75"/>
      <c r="U73" s="75"/>
      <c r="V73" s="75"/>
      <c r="W73" s="282">
        <f t="shared" si="17"/>
        <v>6</v>
      </c>
      <c r="X73" s="282">
        <f t="shared" si="18"/>
        <v>1249</v>
      </c>
      <c r="Y73" s="282">
        <f t="shared" si="19"/>
        <v>50</v>
      </c>
      <c r="Z73" s="282">
        <f t="shared" si="20"/>
        <v>49.96</v>
      </c>
      <c r="AA73" s="282">
        <f t="shared" si="21"/>
        <v>30</v>
      </c>
      <c r="AB73" s="282">
        <f t="shared" si="22"/>
        <v>6224</v>
      </c>
      <c r="AC73" s="282">
        <f t="shared" si="23"/>
        <v>50</v>
      </c>
      <c r="AD73" s="282">
        <f t="shared" si="24"/>
        <v>49.791999999999994</v>
      </c>
      <c r="AE73" s="73"/>
      <c r="AF73" s="95" t="s">
        <v>229</v>
      </c>
    </row>
    <row r="74" spans="1:33" s="7" customFormat="1" ht="24.75" customHeight="1">
      <c r="A74" s="74"/>
      <c r="B74" s="74"/>
      <c r="C74" s="77"/>
      <c r="D74" s="78" t="s">
        <v>95</v>
      </c>
      <c r="E74" s="118" t="s">
        <v>70</v>
      </c>
      <c r="F74" s="208" t="s">
        <v>167</v>
      </c>
      <c r="G74" s="73" t="s">
        <v>12</v>
      </c>
      <c r="H74" s="204">
        <v>60</v>
      </c>
      <c r="I74" s="75">
        <v>11500</v>
      </c>
      <c r="J74" s="73">
        <v>24</v>
      </c>
      <c r="K74" s="75">
        <v>4000</v>
      </c>
      <c r="L74" s="73">
        <v>12</v>
      </c>
      <c r="M74" s="75">
        <v>2500</v>
      </c>
      <c r="N74" s="75">
        <v>2500</v>
      </c>
      <c r="O74" s="75">
        <v>3</v>
      </c>
      <c r="P74" s="75">
        <v>575</v>
      </c>
      <c r="Q74" s="75">
        <v>3</v>
      </c>
      <c r="R74" s="75">
        <v>398</v>
      </c>
      <c r="S74" s="75"/>
      <c r="T74" s="75"/>
      <c r="U74" s="75"/>
      <c r="V74" s="75"/>
      <c r="W74" s="282">
        <f t="shared" si="17"/>
        <v>6</v>
      </c>
      <c r="X74" s="282">
        <f t="shared" si="18"/>
        <v>973</v>
      </c>
      <c r="Y74" s="282">
        <f t="shared" si="19"/>
        <v>50</v>
      </c>
      <c r="Z74" s="282">
        <f t="shared" si="20"/>
        <v>38.92</v>
      </c>
      <c r="AA74" s="282">
        <f t="shared" si="21"/>
        <v>30</v>
      </c>
      <c r="AB74" s="282">
        <f t="shared" si="22"/>
        <v>4973</v>
      </c>
      <c r="AC74" s="282">
        <f t="shared" si="23"/>
        <v>50</v>
      </c>
      <c r="AD74" s="282">
        <f t="shared" si="24"/>
        <v>43.243478260869566</v>
      </c>
      <c r="AE74" s="73"/>
      <c r="AF74" s="95" t="s">
        <v>229</v>
      </c>
    </row>
    <row r="75" spans="1:33" s="7" customFormat="1" ht="25.5" customHeight="1">
      <c r="A75" s="74"/>
      <c r="B75" s="74"/>
      <c r="C75" s="77"/>
      <c r="D75" s="78" t="s">
        <v>96</v>
      </c>
      <c r="E75" s="118" t="s">
        <v>71</v>
      </c>
      <c r="F75" s="208" t="s">
        <v>60</v>
      </c>
      <c r="G75" s="73" t="s">
        <v>12</v>
      </c>
      <c r="H75" s="204">
        <v>60</v>
      </c>
      <c r="I75" s="75">
        <v>5700</v>
      </c>
      <c r="J75" s="73">
        <v>24</v>
      </c>
      <c r="K75" s="75">
        <v>2117</v>
      </c>
      <c r="L75" s="73">
        <v>12</v>
      </c>
      <c r="M75" s="75">
        <v>1200</v>
      </c>
      <c r="N75" s="75">
        <v>1200</v>
      </c>
      <c r="O75" s="75">
        <v>3</v>
      </c>
      <c r="P75" s="75">
        <v>330</v>
      </c>
      <c r="Q75" s="75">
        <v>3</v>
      </c>
      <c r="R75" s="75">
        <v>330</v>
      </c>
      <c r="S75" s="75"/>
      <c r="T75" s="75"/>
      <c r="U75" s="75"/>
      <c r="V75" s="75"/>
      <c r="W75" s="282">
        <f t="shared" si="17"/>
        <v>6</v>
      </c>
      <c r="X75" s="282">
        <f t="shared" si="18"/>
        <v>660</v>
      </c>
      <c r="Y75" s="282">
        <f t="shared" si="19"/>
        <v>50</v>
      </c>
      <c r="Z75" s="282">
        <f t="shared" si="20"/>
        <v>55.000000000000007</v>
      </c>
      <c r="AA75" s="282">
        <f t="shared" si="21"/>
        <v>30</v>
      </c>
      <c r="AB75" s="282">
        <f t="shared" si="22"/>
        <v>2777</v>
      </c>
      <c r="AC75" s="282">
        <f t="shared" si="23"/>
        <v>50</v>
      </c>
      <c r="AD75" s="282">
        <f t="shared" si="24"/>
        <v>48.719298245614034</v>
      </c>
      <c r="AE75" s="73"/>
      <c r="AF75" s="95" t="s">
        <v>229</v>
      </c>
    </row>
    <row r="76" spans="1:33" s="7" customFormat="1" ht="25.5" customHeight="1">
      <c r="A76" s="74"/>
      <c r="B76" s="74"/>
      <c r="C76" s="77"/>
      <c r="D76" s="78" t="s">
        <v>97</v>
      </c>
      <c r="E76" s="118" t="s">
        <v>72</v>
      </c>
      <c r="F76" s="208" t="s">
        <v>92</v>
      </c>
      <c r="G76" s="73" t="s">
        <v>12</v>
      </c>
      <c r="H76" s="204">
        <v>60</v>
      </c>
      <c r="I76" s="75">
        <v>71590</v>
      </c>
      <c r="J76" s="73">
        <v>24</v>
      </c>
      <c r="K76" s="75">
        <v>24000</v>
      </c>
      <c r="L76" s="73">
        <v>12</v>
      </c>
      <c r="M76" s="75">
        <v>15000</v>
      </c>
      <c r="N76" s="75">
        <v>15000</v>
      </c>
      <c r="O76" s="75">
        <v>3</v>
      </c>
      <c r="P76" s="75">
        <v>3193</v>
      </c>
      <c r="Q76" s="75">
        <v>3</v>
      </c>
      <c r="R76" s="75">
        <v>2305</v>
      </c>
      <c r="S76" s="75"/>
      <c r="T76" s="75"/>
      <c r="U76" s="75"/>
      <c r="V76" s="75"/>
      <c r="W76" s="279">
        <f t="shared" si="17"/>
        <v>6</v>
      </c>
      <c r="X76" s="279">
        <f t="shared" si="18"/>
        <v>5498</v>
      </c>
      <c r="Y76" s="279">
        <f t="shared" si="19"/>
        <v>50</v>
      </c>
      <c r="Z76" s="279">
        <f t="shared" si="20"/>
        <v>36.653333333333329</v>
      </c>
      <c r="AA76" s="279">
        <f t="shared" si="21"/>
        <v>30</v>
      </c>
      <c r="AB76" s="279">
        <f t="shared" si="22"/>
        <v>29498</v>
      </c>
      <c r="AC76" s="279">
        <f t="shared" si="23"/>
        <v>50</v>
      </c>
      <c r="AD76" s="279">
        <f t="shared" si="24"/>
        <v>41.204078781952788</v>
      </c>
      <c r="AE76" s="281"/>
      <c r="AF76" s="286" t="s">
        <v>229</v>
      </c>
    </row>
    <row r="77" spans="1:33" s="7" customFormat="1" ht="26.25" customHeight="1">
      <c r="A77" s="74"/>
      <c r="B77" s="74"/>
      <c r="C77" s="77"/>
      <c r="D77" s="78" t="s">
        <v>98</v>
      </c>
      <c r="E77" s="118" t="s">
        <v>74</v>
      </c>
      <c r="F77" s="208" t="s">
        <v>62</v>
      </c>
      <c r="G77" s="73" t="s">
        <v>12</v>
      </c>
      <c r="H77" s="204">
        <v>60</v>
      </c>
      <c r="I77" s="75">
        <v>131400</v>
      </c>
      <c r="J77" s="73">
        <v>24</v>
      </c>
      <c r="K77" s="75">
        <v>32795</v>
      </c>
      <c r="L77" s="73">
        <v>12</v>
      </c>
      <c r="M77" s="75">
        <v>35000</v>
      </c>
      <c r="N77" s="75">
        <v>30000</v>
      </c>
      <c r="O77" s="75">
        <v>3</v>
      </c>
      <c r="P77" s="75">
        <v>7170</v>
      </c>
      <c r="Q77" s="75">
        <v>3</v>
      </c>
      <c r="R77" s="75">
        <v>5860</v>
      </c>
      <c r="S77" s="75"/>
      <c r="T77" s="75"/>
      <c r="U77" s="75"/>
      <c r="V77" s="75"/>
      <c r="W77" s="282">
        <f t="shared" si="17"/>
        <v>6</v>
      </c>
      <c r="X77" s="282">
        <f t="shared" si="18"/>
        <v>13030</v>
      </c>
      <c r="Y77" s="282">
        <f t="shared" si="19"/>
        <v>50</v>
      </c>
      <c r="Z77" s="282">
        <f t="shared" si="20"/>
        <v>37.228571428571428</v>
      </c>
      <c r="AA77" s="282">
        <f t="shared" si="21"/>
        <v>30</v>
      </c>
      <c r="AB77" s="282">
        <f t="shared" si="22"/>
        <v>45825</v>
      </c>
      <c r="AC77" s="282">
        <f t="shared" si="23"/>
        <v>50</v>
      </c>
      <c r="AD77" s="282">
        <f t="shared" si="24"/>
        <v>34.874429223744293</v>
      </c>
      <c r="AE77" s="73"/>
      <c r="AF77" s="95" t="s">
        <v>229</v>
      </c>
    </row>
    <row r="78" spans="1:33" s="7" customFormat="1" ht="26.25" customHeight="1" thickBot="1">
      <c r="A78" s="138"/>
      <c r="B78" s="138"/>
      <c r="C78" s="211"/>
      <c r="D78" s="222" t="s">
        <v>99</v>
      </c>
      <c r="E78" s="212" t="s">
        <v>73</v>
      </c>
      <c r="F78" s="224" t="s">
        <v>61</v>
      </c>
      <c r="G78" s="137" t="s">
        <v>12</v>
      </c>
      <c r="H78" s="204">
        <v>48</v>
      </c>
      <c r="I78" s="139">
        <v>40000</v>
      </c>
      <c r="J78" s="137">
        <v>12</v>
      </c>
      <c r="K78" s="139">
        <v>10000</v>
      </c>
      <c r="L78" s="137">
        <v>12</v>
      </c>
      <c r="M78" s="139">
        <v>15000</v>
      </c>
      <c r="N78" s="139">
        <v>15000</v>
      </c>
      <c r="O78" s="139">
        <v>3</v>
      </c>
      <c r="P78" s="139">
        <v>2200</v>
      </c>
      <c r="Q78" s="139">
        <v>3</v>
      </c>
      <c r="R78" s="139">
        <v>7360</v>
      </c>
      <c r="S78" s="139"/>
      <c r="T78" s="139"/>
      <c r="U78" s="139"/>
      <c r="V78" s="139"/>
      <c r="W78" s="282">
        <f t="shared" si="17"/>
        <v>6</v>
      </c>
      <c r="X78" s="282">
        <f t="shared" si="18"/>
        <v>9560</v>
      </c>
      <c r="Y78" s="282">
        <f t="shared" si="19"/>
        <v>50</v>
      </c>
      <c r="Z78" s="282">
        <f t="shared" si="20"/>
        <v>63.733333333333334</v>
      </c>
      <c r="AA78" s="282">
        <f t="shared" si="21"/>
        <v>18</v>
      </c>
      <c r="AB78" s="282">
        <f t="shared" si="22"/>
        <v>19560</v>
      </c>
      <c r="AC78" s="282">
        <f t="shared" si="23"/>
        <v>37.5</v>
      </c>
      <c r="AD78" s="282">
        <f t="shared" si="24"/>
        <v>48.9</v>
      </c>
      <c r="AE78" s="73"/>
      <c r="AF78" s="95" t="s">
        <v>230</v>
      </c>
    </row>
    <row r="79" spans="1:33" s="7" customFormat="1" ht="14.25" customHeight="1">
      <c r="A79" s="497" t="s">
        <v>19</v>
      </c>
      <c r="B79" s="498"/>
      <c r="C79" s="498"/>
      <c r="D79" s="498"/>
      <c r="E79" s="498"/>
      <c r="F79" s="498"/>
      <c r="G79" s="498"/>
      <c r="H79" s="498"/>
      <c r="I79" s="498"/>
      <c r="J79" s="498"/>
      <c r="K79" s="498"/>
      <c r="L79" s="498"/>
      <c r="M79" s="498"/>
      <c r="N79" s="498"/>
      <c r="O79" s="498"/>
      <c r="P79" s="498"/>
      <c r="Q79" s="498"/>
      <c r="R79" s="498"/>
      <c r="S79" s="498"/>
      <c r="T79" s="498"/>
      <c r="U79" s="498"/>
      <c r="V79" s="499"/>
      <c r="W79" s="194">
        <f>(W70+W71+W72+W73+W74+W75+W76+W77+W78)/9</f>
        <v>6</v>
      </c>
      <c r="X79" s="194">
        <f t="shared" ref="X79:AD79" si="25">(X70+X71+X72+X73+X74+X75+X76+X77+X78)/9</f>
        <v>4996.333333333333</v>
      </c>
      <c r="Y79" s="194">
        <f t="shared" si="25"/>
        <v>50</v>
      </c>
      <c r="Z79" s="194">
        <f t="shared" si="25"/>
        <v>45.558904450669161</v>
      </c>
      <c r="AA79" s="194">
        <f t="shared" si="25"/>
        <v>28.666666666666668</v>
      </c>
      <c r="AB79" s="194">
        <f t="shared" si="25"/>
        <v>19364.777777777777</v>
      </c>
      <c r="AC79" s="194">
        <f t="shared" si="25"/>
        <v>48.611111111111114</v>
      </c>
      <c r="AD79" s="194">
        <f t="shared" si="25"/>
        <v>47.439237940052699</v>
      </c>
      <c r="AE79" s="292"/>
      <c r="AF79" s="292"/>
    </row>
    <row r="80" spans="1:33" s="7" customFormat="1" ht="12" customHeight="1" thickBot="1">
      <c r="A80" s="543" t="s">
        <v>13</v>
      </c>
      <c r="B80" s="544"/>
      <c r="C80" s="544"/>
      <c r="D80" s="544"/>
      <c r="E80" s="544"/>
      <c r="F80" s="544"/>
      <c r="G80" s="544"/>
      <c r="H80" s="544"/>
      <c r="I80" s="544"/>
      <c r="J80" s="544"/>
      <c r="K80" s="544"/>
      <c r="L80" s="544"/>
      <c r="M80" s="544"/>
      <c r="N80" s="544"/>
      <c r="O80" s="544"/>
      <c r="P80" s="544"/>
      <c r="Q80" s="544"/>
      <c r="R80" s="544"/>
      <c r="S80" s="544"/>
      <c r="T80" s="544"/>
      <c r="U80" s="544"/>
      <c r="V80" s="545"/>
      <c r="W80" s="225"/>
      <c r="X80" s="226"/>
      <c r="Y80" s="294"/>
      <c r="Z80" s="228"/>
      <c r="AA80" s="225"/>
      <c r="AB80" s="229"/>
      <c r="AC80" s="294"/>
      <c r="AD80" s="294"/>
      <c r="AE80" s="294"/>
      <c r="AF80" s="294"/>
    </row>
    <row r="81" spans="1:32" s="7" customFormat="1" ht="15.75" customHeight="1">
      <c r="A81" s="268"/>
      <c r="B81" s="268"/>
      <c r="C81" s="268"/>
      <c r="D81" s="268"/>
      <c r="E81" s="268"/>
      <c r="F81" s="268"/>
      <c r="G81" s="268"/>
      <c r="H81" s="268"/>
      <c r="I81" s="268"/>
      <c r="J81" s="268"/>
      <c r="K81" s="268"/>
      <c r="L81" s="268"/>
      <c r="M81" s="268"/>
      <c r="N81" s="268"/>
      <c r="O81" s="268"/>
      <c r="P81" s="268"/>
      <c r="Q81" s="268"/>
      <c r="R81" s="268"/>
      <c r="S81" s="268"/>
      <c r="T81" s="268"/>
      <c r="U81" s="268"/>
      <c r="V81" s="268"/>
      <c r="W81" s="269"/>
      <c r="X81" s="270"/>
      <c r="Y81" s="268"/>
      <c r="Z81" s="271"/>
      <c r="AA81" s="269"/>
      <c r="AB81" s="272"/>
      <c r="AC81" s="268"/>
      <c r="AD81" s="268"/>
      <c r="AE81" s="268"/>
      <c r="AF81" s="268"/>
    </row>
    <row r="82" spans="1:32" s="7" customFormat="1" ht="15.75" customHeight="1" thickBot="1">
      <c r="A82" s="273"/>
      <c r="B82" s="273"/>
      <c r="C82" s="273"/>
      <c r="D82" s="273"/>
      <c r="E82" s="273"/>
      <c r="F82" s="273"/>
      <c r="G82" s="273"/>
      <c r="H82" s="273"/>
      <c r="I82" s="273"/>
      <c r="J82" s="273"/>
      <c r="K82" s="273"/>
      <c r="L82" s="273"/>
      <c r="M82" s="273"/>
      <c r="N82" s="273"/>
      <c r="O82" s="273"/>
      <c r="P82" s="273"/>
      <c r="Q82" s="273"/>
      <c r="R82" s="273"/>
      <c r="S82" s="273"/>
      <c r="T82" s="273"/>
      <c r="U82" s="273"/>
      <c r="V82" s="273"/>
      <c r="W82" s="274"/>
      <c r="X82" s="275"/>
      <c r="Y82" s="273"/>
      <c r="Z82" s="276"/>
      <c r="AA82" s="274"/>
      <c r="AB82" s="277"/>
      <c r="AC82" s="273"/>
      <c r="AD82" s="273"/>
      <c r="AE82" s="273"/>
      <c r="AF82" s="273" t="s">
        <v>242</v>
      </c>
    </row>
    <row r="83" spans="1:32" s="7" customFormat="1" ht="15.75" customHeight="1" thickBot="1">
      <c r="A83" s="496">
        <v>1</v>
      </c>
      <c r="B83" s="496">
        <v>2</v>
      </c>
      <c r="C83" s="504">
        <v>3</v>
      </c>
      <c r="D83" s="505"/>
      <c r="E83" s="506"/>
      <c r="F83" s="496">
        <v>4</v>
      </c>
      <c r="G83" s="496" t="s">
        <v>119</v>
      </c>
      <c r="H83" s="496">
        <v>5</v>
      </c>
      <c r="I83" s="496"/>
      <c r="J83" s="496">
        <v>6</v>
      </c>
      <c r="K83" s="496"/>
      <c r="L83" s="496">
        <v>7</v>
      </c>
      <c r="M83" s="496"/>
      <c r="N83" s="496"/>
      <c r="O83" s="496">
        <v>8</v>
      </c>
      <c r="P83" s="496"/>
      <c r="Q83" s="496">
        <v>9</v>
      </c>
      <c r="R83" s="496"/>
      <c r="S83" s="496">
        <v>10</v>
      </c>
      <c r="T83" s="496"/>
      <c r="U83" s="496">
        <v>11</v>
      </c>
      <c r="V83" s="496"/>
      <c r="W83" s="496" t="s">
        <v>7</v>
      </c>
      <c r="X83" s="496"/>
      <c r="Y83" s="496" t="s">
        <v>8</v>
      </c>
      <c r="Z83" s="496"/>
      <c r="AA83" s="496" t="s">
        <v>9</v>
      </c>
      <c r="AB83" s="496"/>
      <c r="AC83" s="496" t="s">
        <v>10</v>
      </c>
      <c r="AD83" s="496"/>
      <c r="AE83" s="310">
        <v>16</v>
      </c>
      <c r="AF83" s="310">
        <v>17</v>
      </c>
    </row>
    <row r="84" spans="1:32" s="7" customFormat="1" ht="14.25" customHeight="1">
      <c r="A84" s="503"/>
      <c r="B84" s="503"/>
      <c r="C84" s="507"/>
      <c r="D84" s="508"/>
      <c r="E84" s="509"/>
      <c r="F84" s="503"/>
      <c r="G84" s="503"/>
      <c r="H84" s="311" t="s">
        <v>11</v>
      </c>
      <c r="I84" s="61" t="s">
        <v>124</v>
      </c>
      <c r="J84" s="311" t="s">
        <v>11</v>
      </c>
      <c r="K84" s="61" t="s">
        <v>124</v>
      </c>
      <c r="L84" s="311" t="s">
        <v>11</v>
      </c>
      <c r="M84" s="61" t="s">
        <v>125</v>
      </c>
      <c r="N84" s="61" t="s">
        <v>126</v>
      </c>
      <c r="O84" s="311" t="s">
        <v>11</v>
      </c>
      <c r="P84" s="61" t="s">
        <v>124</v>
      </c>
      <c r="Q84" s="311" t="s">
        <v>11</v>
      </c>
      <c r="R84" s="61" t="s">
        <v>124</v>
      </c>
      <c r="S84" s="311" t="s">
        <v>11</v>
      </c>
      <c r="T84" s="61" t="s">
        <v>124</v>
      </c>
      <c r="U84" s="311" t="s">
        <v>11</v>
      </c>
      <c r="V84" s="61" t="s">
        <v>124</v>
      </c>
      <c r="W84" s="311" t="s">
        <v>11</v>
      </c>
      <c r="X84" s="61" t="s">
        <v>124</v>
      </c>
      <c r="Y84" s="311" t="s">
        <v>11</v>
      </c>
      <c r="Z84" s="61" t="s">
        <v>124</v>
      </c>
      <c r="AA84" s="311" t="s">
        <v>11</v>
      </c>
      <c r="AB84" s="61" t="s">
        <v>124</v>
      </c>
      <c r="AC84" s="311" t="s">
        <v>11</v>
      </c>
      <c r="AD84" s="61" t="s">
        <v>124</v>
      </c>
      <c r="AE84" s="61"/>
      <c r="AF84" s="61"/>
    </row>
    <row r="85" spans="1:32" s="7" customFormat="1" ht="11.25" customHeight="1" thickBot="1">
      <c r="A85" s="83"/>
      <c r="B85" s="83"/>
      <c r="C85" s="301"/>
      <c r="D85" s="302"/>
      <c r="E85" s="303"/>
      <c r="F85" s="83"/>
      <c r="G85" s="83"/>
      <c r="H85" s="83"/>
      <c r="I85" s="304" t="s">
        <v>223</v>
      </c>
      <c r="J85" s="83"/>
      <c r="K85" s="304" t="s">
        <v>223</v>
      </c>
      <c r="L85" s="83"/>
      <c r="M85" s="304" t="s">
        <v>223</v>
      </c>
      <c r="N85" s="304" t="s">
        <v>223</v>
      </c>
      <c r="O85" s="83"/>
      <c r="P85" s="304" t="s">
        <v>223</v>
      </c>
      <c r="Q85" s="83"/>
      <c r="R85" s="304" t="s">
        <v>223</v>
      </c>
      <c r="S85" s="83"/>
      <c r="T85" s="304" t="s">
        <v>223</v>
      </c>
      <c r="U85" s="83"/>
      <c r="V85" s="304" t="s">
        <v>223</v>
      </c>
      <c r="W85" s="83"/>
      <c r="X85" s="304" t="s">
        <v>223</v>
      </c>
      <c r="Y85" s="83"/>
      <c r="Z85" s="304" t="s">
        <v>223</v>
      </c>
      <c r="AA85" s="83"/>
      <c r="AB85" s="304" t="s">
        <v>223</v>
      </c>
      <c r="AC85" s="83"/>
      <c r="AD85" s="304" t="s">
        <v>223</v>
      </c>
      <c r="AE85" s="305"/>
      <c r="AF85" s="305"/>
    </row>
    <row r="86" spans="1:32" s="7" customFormat="1" ht="26.25" customHeight="1">
      <c r="A86" s="133"/>
      <c r="B86" s="133"/>
      <c r="C86" s="126" t="s">
        <v>28</v>
      </c>
      <c r="D86" s="563" t="s">
        <v>169</v>
      </c>
      <c r="E86" s="564"/>
      <c r="F86" s="315" t="s">
        <v>63</v>
      </c>
      <c r="G86" s="132"/>
      <c r="H86" s="325"/>
      <c r="I86" s="141"/>
      <c r="J86" s="132"/>
      <c r="K86" s="141"/>
      <c r="L86" s="132"/>
      <c r="M86" s="141"/>
      <c r="N86" s="141"/>
      <c r="O86" s="141"/>
      <c r="P86" s="141"/>
      <c r="Q86" s="141"/>
      <c r="R86" s="141"/>
      <c r="S86" s="141"/>
      <c r="T86" s="141"/>
      <c r="U86" s="141"/>
      <c r="V86" s="141"/>
      <c r="W86" s="132"/>
      <c r="X86" s="141"/>
      <c r="Y86" s="132"/>
      <c r="Z86" s="147"/>
      <c r="AA86" s="147"/>
      <c r="AB86" s="147"/>
      <c r="AC86" s="147"/>
      <c r="AD86" s="308"/>
      <c r="AE86" s="132"/>
      <c r="AF86" s="309"/>
    </row>
    <row r="87" spans="1:32" s="7" customFormat="1" ht="15" customHeight="1">
      <c r="A87" s="74"/>
      <c r="B87" s="74"/>
      <c r="C87" s="77"/>
      <c r="D87" s="78" t="s">
        <v>89</v>
      </c>
      <c r="E87" s="118" t="s">
        <v>75</v>
      </c>
      <c r="F87" s="208" t="s">
        <v>170</v>
      </c>
      <c r="G87" s="73" t="s">
        <v>171</v>
      </c>
      <c r="H87" s="204">
        <v>39</v>
      </c>
      <c r="I87" s="75">
        <v>85100</v>
      </c>
      <c r="J87" s="73">
        <v>36</v>
      </c>
      <c r="K87" s="75">
        <v>45800</v>
      </c>
      <c r="L87" s="73">
        <v>10</v>
      </c>
      <c r="M87" s="75">
        <v>20000</v>
      </c>
      <c r="N87" s="75">
        <v>20000</v>
      </c>
      <c r="O87" s="75">
        <v>5</v>
      </c>
      <c r="P87" s="75">
        <v>800</v>
      </c>
      <c r="Q87" s="75">
        <v>2</v>
      </c>
      <c r="R87" s="75">
        <v>6800</v>
      </c>
      <c r="S87" s="75"/>
      <c r="T87" s="75"/>
      <c r="U87" s="75"/>
      <c r="V87" s="75"/>
      <c r="W87" s="282">
        <f>O87+Q87+S87+U87</f>
        <v>7</v>
      </c>
      <c r="X87" s="282">
        <f>P87+R87+T87+V87</f>
        <v>7600</v>
      </c>
      <c r="Y87" s="282">
        <f>(W87/L87)*100</f>
        <v>70</v>
      </c>
      <c r="Z87" s="282">
        <f>(X87/M87)*100</f>
        <v>38</v>
      </c>
      <c r="AA87" s="282">
        <f>J87+W87</f>
        <v>43</v>
      </c>
      <c r="AB87" s="282">
        <f>K87+X87</f>
        <v>53400</v>
      </c>
      <c r="AC87" s="282">
        <f>(AA87/H87)*100</f>
        <v>110.25641025641026</v>
      </c>
      <c r="AD87" s="282">
        <f>(AB87/I87)*100</f>
        <v>62.749706227967096</v>
      </c>
      <c r="AE87" s="73"/>
      <c r="AF87" s="95"/>
    </row>
    <row r="88" spans="1:32" s="7" customFormat="1" ht="14.25" customHeight="1">
      <c r="A88" s="74"/>
      <c r="B88" s="74"/>
      <c r="C88" s="77"/>
      <c r="D88" s="78" t="s">
        <v>90</v>
      </c>
      <c r="E88" s="118" t="s">
        <v>76</v>
      </c>
      <c r="F88" s="208" t="s">
        <v>64</v>
      </c>
      <c r="G88" s="73" t="s">
        <v>171</v>
      </c>
      <c r="H88" s="204">
        <v>13</v>
      </c>
      <c r="I88" s="75">
        <v>67500</v>
      </c>
      <c r="J88" s="73">
        <v>3</v>
      </c>
      <c r="K88" s="75">
        <v>19750</v>
      </c>
      <c r="L88" s="73">
        <v>3</v>
      </c>
      <c r="M88" s="75">
        <v>15000</v>
      </c>
      <c r="N88" s="75">
        <v>15000</v>
      </c>
      <c r="O88" s="75">
        <v>0</v>
      </c>
      <c r="P88" s="75">
        <v>0</v>
      </c>
      <c r="Q88" s="75">
        <v>3</v>
      </c>
      <c r="R88" s="75">
        <v>15000</v>
      </c>
      <c r="S88" s="75"/>
      <c r="T88" s="75"/>
      <c r="U88" s="75"/>
      <c r="V88" s="75"/>
      <c r="W88" s="282">
        <f t="shared" ref="W88:W93" si="26">O88+Q88+S88+U88</f>
        <v>3</v>
      </c>
      <c r="X88" s="282">
        <f t="shared" ref="X88:X93" si="27">P88+R88+T88+V88</f>
        <v>15000</v>
      </c>
      <c r="Y88" s="282">
        <f t="shared" ref="Y88:Y93" si="28">(W88/L88)*100</f>
        <v>100</v>
      </c>
      <c r="Z88" s="282">
        <f t="shared" ref="Z88:Z93" si="29">(X88/M88)*100</f>
        <v>100</v>
      </c>
      <c r="AA88" s="282">
        <f t="shared" ref="AA88:AA93" si="30">J88+W88</f>
        <v>6</v>
      </c>
      <c r="AB88" s="282">
        <f t="shared" ref="AB88:AB93" si="31">K88+X88</f>
        <v>34750</v>
      </c>
      <c r="AC88" s="282">
        <f t="shared" ref="AC88:AC93" si="32">(AA88/H88)*100</f>
        <v>46.153846153846153</v>
      </c>
      <c r="AD88" s="282">
        <f t="shared" ref="AD88:AD93" si="33">(AB88/I88)*100</f>
        <v>51.481481481481481</v>
      </c>
      <c r="AE88" s="73"/>
      <c r="AF88" s="95"/>
    </row>
    <row r="89" spans="1:32" s="7" customFormat="1" ht="26.25" customHeight="1">
      <c r="A89" s="74"/>
      <c r="B89" s="74"/>
      <c r="C89" s="77"/>
      <c r="D89" s="78" t="s">
        <v>93</v>
      </c>
      <c r="E89" s="118" t="s">
        <v>77</v>
      </c>
      <c r="F89" s="208" t="s">
        <v>82</v>
      </c>
      <c r="G89" s="73" t="s">
        <v>12</v>
      </c>
      <c r="H89" s="204">
        <v>48</v>
      </c>
      <c r="I89" s="75">
        <v>20000</v>
      </c>
      <c r="J89" s="73">
        <v>6</v>
      </c>
      <c r="K89" s="75">
        <v>12250</v>
      </c>
      <c r="L89" s="73">
        <v>12</v>
      </c>
      <c r="M89" s="75">
        <v>6000</v>
      </c>
      <c r="N89" s="75">
        <v>6000</v>
      </c>
      <c r="O89" s="75">
        <v>3</v>
      </c>
      <c r="P89" s="75">
        <v>0</v>
      </c>
      <c r="Q89" s="75">
        <v>3</v>
      </c>
      <c r="R89" s="75">
        <v>0</v>
      </c>
      <c r="S89" s="75"/>
      <c r="T89" s="75"/>
      <c r="U89" s="75"/>
      <c r="V89" s="75"/>
      <c r="W89" s="282">
        <f t="shared" si="26"/>
        <v>6</v>
      </c>
      <c r="X89" s="282">
        <f t="shared" si="27"/>
        <v>0</v>
      </c>
      <c r="Y89" s="282">
        <f t="shared" si="28"/>
        <v>50</v>
      </c>
      <c r="Z89" s="282">
        <f t="shared" si="29"/>
        <v>0</v>
      </c>
      <c r="AA89" s="282">
        <f t="shared" si="30"/>
        <v>12</v>
      </c>
      <c r="AB89" s="282">
        <f t="shared" si="31"/>
        <v>12250</v>
      </c>
      <c r="AC89" s="282">
        <f t="shared" si="32"/>
        <v>25</v>
      </c>
      <c r="AD89" s="282">
        <f t="shared" si="33"/>
        <v>61.250000000000007</v>
      </c>
      <c r="AE89" s="73"/>
      <c r="AF89" s="95" t="s">
        <v>230</v>
      </c>
    </row>
    <row r="90" spans="1:32" s="7" customFormat="1" ht="24.75" customHeight="1">
      <c r="A90" s="74"/>
      <c r="B90" s="74"/>
      <c r="C90" s="77"/>
      <c r="D90" s="78" t="s">
        <v>94</v>
      </c>
      <c r="E90" s="118" t="s">
        <v>78</v>
      </c>
      <c r="F90" s="208" t="s">
        <v>83</v>
      </c>
      <c r="G90" s="73" t="s">
        <v>12</v>
      </c>
      <c r="H90" s="204">
        <v>60</v>
      </c>
      <c r="I90" s="75">
        <v>30000</v>
      </c>
      <c r="J90" s="73">
        <v>18</v>
      </c>
      <c r="K90" s="75">
        <v>11350</v>
      </c>
      <c r="L90" s="73">
        <v>12</v>
      </c>
      <c r="M90" s="75">
        <v>9000</v>
      </c>
      <c r="N90" s="75">
        <v>9000</v>
      </c>
      <c r="O90" s="75">
        <v>3</v>
      </c>
      <c r="P90" s="75">
        <v>0</v>
      </c>
      <c r="Q90" s="75">
        <v>3</v>
      </c>
      <c r="R90" s="75">
        <v>0</v>
      </c>
      <c r="S90" s="75"/>
      <c r="T90" s="75"/>
      <c r="U90" s="75"/>
      <c r="V90" s="75"/>
      <c r="W90" s="282">
        <f t="shared" si="26"/>
        <v>6</v>
      </c>
      <c r="X90" s="282">
        <f t="shared" si="27"/>
        <v>0</v>
      </c>
      <c r="Y90" s="282">
        <f t="shared" si="28"/>
        <v>50</v>
      </c>
      <c r="Z90" s="282">
        <f t="shared" si="29"/>
        <v>0</v>
      </c>
      <c r="AA90" s="282">
        <f t="shared" si="30"/>
        <v>24</v>
      </c>
      <c r="AB90" s="282">
        <f t="shared" si="31"/>
        <v>11350</v>
      </c>
      <c r="AC90" s="282">
        <f t="shared" si="32"/>
        <v>40</v>
      </c>
      <c r="AD90" s="282">
        <f t="shared" si="33"/>
        <v>37.833333333333336</v>
      </c>
      <c r="AE90" s="73"/>
      <c r="AF90" s="95" t="s">
        <v>229</v>
      </c>
    </row>
    <row r="91" spans="1:32" s="7" customFormat="1" ht="28.5" customHeight="1">
      <c r="A91" s="74"/>
      <c r="B91" s="74"/>
      <c r="C91" s="77"/>
      <c r="D91" s="78" t="s">
        <v>95</v>
      </c>
      <c r="E91" s="118" t="s">
        <v>79</v>
      </c>
      <c r="F91" s="208" t="s">
        <v>172</v>
      </c>
      <c r="G91" s="73" t="s">
        <v>12</v>
      </c>
      <c r="H91" s="204">
        <v>60</v>
      </c>
      <c r="I91" s="75">
        <v>96500</v>
      </c>
      <c r="J91" s="73">
        <v>24</v>
      </c>
      <c r="K91" s="75">
        <v>36039</v>
      </c>
      <c r="L91" s="73">
        <v>12</v>
      </c>
      <c r="M91" s="75">
        <v>30000</v>
      </c>
      <c r="N91" s="75">
        <v>28008</v>
      </c>
      <c r="O91" s="75">
        <v>3</v>
      </c>
      <c r="P91" s="75">
        <v>4931</v>
      </c>
      <c r="Q91" s="75">
        <v>3</v>
      </c>
      <c r="R91" s="75">
        <v>2426</v>
      </c>
      <c r="S91" s="75"/>
      <c r="T91" s="75"/>
      <c r="U91" s="75"/>
      <c r="V91" s="75"/>
      <c r="W91" s="282">
        <f t="shared" si="26"/>
        <v>6</v>
      </c>
      <c r="X91" s="282">
        <f t="shared" si="27"/>
        <v>7357</v>
      </c>
      <c r="Y91" s="282">
        <f t="shared" si="28"/>
        <v>50</v>
      </c>
      <c r="Z91" s="282">
        <f t="shared" si="29"/>
        <v>24.523333333333333</v>
      </c>
      <c r="AA91" s="282">
        <f t="shared" si="30"/>
        <v>30</v>
      </c>
      <c r="AB91" s="282">
        <f>K91+X91</f>
        <v>43396</v>
      </c>
      <c r="AC91" s="282">
        <f t="shared" si="32"/>
        <v>50</v>
      </c>
      <c r="AD91" s="282">
        <f t="shared" si="33"/>
        <v>44.969948186528498</v>
      </c>
      <c r="AE91" s="73"/>
      <c r="AF91" s="95" t="s">
        <v>229</v>
      </c>
    </row>
    <row r="92" spans="1:32" s="7" customFormat="1" ht="27" customHeight="1">
      <c r="A92" s="74"/>
      <c r="B92" s="74"/>
      <c r="C92" s="77"/>
      <c r="D92" s="78" t="s">
        <v>96</v>
      </c>
      <c r="E92" s="118" t="s">
        <v>80</v>
      </c>
      <c r="F92" s="208" t="s">
        <v>84</v>
      </c>
      <c r="G92" s="73" t="s">
        <v>12</v>
      </c>
      <c r="H92" s="204">
        <v>48</v>
      </c>
      <c r="I92" s="75">
        <v>10000</v>
      </c>
      <c r="J92" s="73">
        <v>3</v>
      </c>
      <c r="K92" s="75">
        <v>1750</v>
      </c>
      <c r="L92" s="73">
        <v>12</v>
      </c>
      <c r="M92" s="75">
        <v>2500</v>
      </c>
      <c r="N92" s="75">
        <v>2500</v>
      </c>
      <c r="O92" s="75">
        <v>3</v>
      </c>
      <c r="P92" s="75">
        <v>0</v>
      </c>
      <c r="Q92" s="75">
        <v>3</v>
      </c>
      <c r="R92" s="75">
        <v>0</v>
      </c>
      <c r="S92" s="75"/>
      <c r="T92" s="75"/>
      <c r="U92" s="75"/>
      <c r="V92" s="75"/>
      <c r="W92" s="282">
        <f t="shared" si="26"/>
        <v>6</v>
      </c>
      <c r="X92" s="282">
        <f t="shared" si="27"/>
        <v>0</v>
      </c>
      <c r="Y92" s="282">
        <f t="shared" si="28"/>
        <v>50</v>
      </c>
      <c r="Z92" s="282">
        <f t="shared" si="29"/>
        <v>0</v>
      </c>
      <c r="AA92" s="282">
        <f t="shared" si="30"/>
        <v>9</v>
      </c>
      <c r="AB92" s="282">
        <f t="shared" si="31"/>
        <v>1750</v>
      </c>
      <c r="AC92" s="282">
        <f t="shared" si="32"/>
        <v>18.75</v>
      </c>
      <c r="AD92" s="282">
        <f t="shared" si="33"/>
        <v>17.5</v>
      </c>
      <c r="AE92" s="73"/>
      <c r="AF92" s="95" t="s">
        <v>230</v>
      </c>
    </row>
    <row r="93" spans="1:32" s="7" customFormat="1" ht="26.25" customHeight="1" thickBot="1">
      <c r="A93" s="138"/>
      <c r="B93" s="138"/>
      <c r="C93" s="211"/>
      <c r="D93" s="222" t="s">
        <v>97</v>
      </c>
      <c r="E93" s="212" t="s">
        <v>81</v>
      </c>
      <c r="F93" s="224" t="s">
        <v>85</v>
      </c>
      <c r="G93" s="137" t="s">
        <v>12</v>
      </c>
      <c r="H93" s="219">
        <v>60</v>
      </c>
      <c r="I93" s="139">
        <v>19875</v>
      </c>
      <c r="J93" s="137">
        <v>21</v>
      </c>
      <c r="K93" s="139">
        <v>4875</v>
      </c>
      <c r="L93" s="137">
        <v>12</v>
      </c>
      <c r="M93" s="139">
        <v>5000</v>
      </c>
      <c r="N93" s="139">
        <v>4880</v>
      </c>
      <c r="O93" s="139">
        <v>3</v>
      </c>
      <c r="P93" s="139">
        <v>725</v>
      </c>
      <c r="Q93" s="139">
        <v>3</v>
      </c>
      <c r="R93" s="139">
        <v>1670</v>
      </c>
      <c r="S93" s="139"/>
      <c r="T93" s="139"/>
      <c r="U93" s="139"/>
      <c r="V93" s="139"/>
      <c r="W93" s="58">
        <f t="shared" si="26"/>
        <v>6</v>
      </c>
      <c r="X93" s="58">
        <f t="shared" si="27"/>
        <v>2395</v>
      </c>
      <c r="Y93" s="58">
        <f t="shared" si="28"/>
        <v>50</v>
      </c>
      <c r="Z93" s="58">
        <f t="shared" si="29"/>
        <v>47.9</v>
      </c>
      <c r="AA93" s="58">
        <f t="shared" si="30"/>
        <v>27</v>
      </c>
      <c r="AB93" s="58">
        <f t="shared" si="31"/>
        <v>7270</v>
      </c>
      <c r="AC93" s="58">
        <f t="shared" si="32"/>
        <v>45</v>
      </c>
      <c r="AD93" s="58">
        <f t="shared" si="33"/>
        <v>36.578616352201259</v>
      </c>
      <c r="AE93" s="281"/>
      <c r="AF93" s="286" t="s">
        <v>231</v>
      </c>
    </row>
    <row r="94" spans="1:32" s="7" customFormat="1" ht="15.75" customHeight="1">
      <c r="A94" s="497" t="s">
        <v>19</v>
      </c>
      <c r="B94" s="498"/>
      <c r="C94" s="498"/>
      <c r="D94" s="498"/>
      <c r="E94" s="498"/>
      <c r="F94" s="498"/>
      <c r="G94" s="498"/>
      <c r="H94" s="498"/>
      <c r="I94" s="498"/>
      <c r="J94" s="498"/>
      <c r="K94" s="498"/>
      <c r="L94" s="498"/>
      <c r="M94" s="498"/>
      <c r="N94" s="498"/>
      <c r="O94" s="498"/>
      <c r="P94" s="498"/>
      <c r="Q94" s="498"/>
      <c r="R94" s="498"/>
      <c r="S94" s="498"/>
      <c r="T94" s="498"/>
      <c r="U94" s="498"/>
      <c r="V94" s="499"/>
      <c r="W94" s="194">
        <f>(W87+W88+W89+W90+W91+W92+W93)/7</f>
        <v>5.7142857142857144</v>
      </c>
      <c r="X94" s="194">
        <f>(X87+X88+X89+X90+X91+X92+X93)/7</f>
        <v>4621.7142857142853</v>
      </c>
      <c r="Y94" s="194">
        <f t="shared" ref="Y94:AD94" si="34">(Y87+Y88+Y89+Y90+Y91+Y92+Y93)/7</f>
        <v>60</v>
      </c>
      <c r="Z94" s="194">
        <f t="shared" si="34"/>
        <v>30.060476190476191</v>
      </c>
      <c r="AA94" s="194">
        <f t="shared" si="34"/>
        <v>21.571428571428573</v>
      </c>
      <c r="AB94" s="194">
        <f t="shared" si="34"/>
        <v>23452.285714285714</v>
      </c>
      <c r="AC94" s="194">
        <f t="shared" si="34"/>
        <v>47.880036630036628</v>
      </c>
      <c r="AD94" s="194">
        <f t="shared" si="34"/>
        <v>44.623297940215956</v>
      </c>
      <c r="AE94" s="292"/>
      <c r="AF94" s="292"/>
    </row>
    <row r="95" spans="1:32" s="7" customFormat="1" ht="15" customHeight="1" thickBot="1">
      <c r="A95" s="500" t="s">
        <v>13</v>
      </c>
      <c r="B95" s="501"/>
      <c r="C95" s="501"/>
      <c r="D95" s="501"/>
      <c r="E95" s="501"/>
      <c r="F95" s="501"/>
      <c r="G95" s="501"/>
      <c r="H95" s="501"/>
      <c r="I95" s="501"/>
      <c r="J95" s="501"/>
      <c r="K95" s="501"/>
      <c r="L95" s="501"/>
      <c r="M95" s="501"/>
      <c r="N95" s="501"/>
      <c r="O95" s="501"/>
      <c r="P95" s="501"/>
      <c r="Q95" s="501"/>
      <c r="R95" s="501"/>
      <c r="S95" s="501"/>
      <c r="T95" s="501"/>
      <c r="U95" s="501"/>
      <c r="V95" s="502"/>
      <c r="W95" s="225"/>
      <c r="X95" s="226"/>
      <c r="Y95" s="294"/>
      <c r="Z95" s="228"/>
      <c r="AA95" s="225"/>
      <c r="AB95" s="229"/>
      <c r="AC95" s="294"/>
      <c r="AD95" s="294"/>
      <c r="AE95" s="294"/>
      <c r="AF95" s="294"/>
    </row>
    <row r="96" spans="1:32" s="7" customFormat="1" ht="15" customHeight="1">
      <c r="A96" s="133"/>
      <c r="B96" s="133"/>
      <c r="C96" s="126" t="s">
        <v>29</v>
      </c>
      <c r="D96" s="546" t="s">
        <v>173</v>
      </c>
      <c r="E96" s="547"/>
      <c r="F96" s="489" t="s">
        <v>362</v>
      </c>
      <c r="G96" s="132"/>
      <c r="H96" s="306"/>
      <c r="I96" s="141"/>
      <c r="J96" s="132"/>
      <c r="K96" s="141"/>
      <c r="L96" s="132"/>
      <c r="M96" s="141"/>
      <c r="N96" s="141"/>
      <c r="O96" s="132"/>
      <c r="P96" s="307"/>
      <c r="Q96" s="132"/>
      <c r="R96" s="141"/>
      <c r="S96" s="132"/>
      <c r="T96" s="307"/>
      <c r="U96" s="132"/>
      <c r="V96" s="307"/>
      <c r="W96" s="132"/>
      <c r="X96" s="141"/>
      <c r="Y96" s="132"/>
      <c r="Z96" s="147"/>
      <c r="AA96" s="147"/>
      <c r="AB96" s="147"/>
      <c r="AC96" s="147"/>
      <c r="AD96" s="308"/>
      <c r="AE96" s="132"/>
      <c r="AF96" s="309"/>
    </row>
    <row r="97" spans="1:32" s="7" customFormat="1" ht="28.5" customHeight="1" thickBot="1">
      <c r="A97" s="74"/>
      <c r="B97" s="74"/>
      <c r="C97" s="77"/>
      <c r="D97" s="78" t="s">
        <v>89</v>
      </c>
      <c r="E97" s="118" t="s">
        <v>174</v>
      </c>
      <c r="F97" s="208" t="s">
        <v>175</v>
      </c>
      <c r="G97" s="73" t="s">
        <v>176</v>
      </c>
      <c r="H97" s="204">
        <v>77</v>
      </c>
      <c r="I97" s="75">
        <v>17800</v>
      </c>
      <c r="J97" s="296">
        <v>23</v>
      </c>
      <c r="K97" s="297">
        <v>4600</v>
      </c>
      <c r="L97" s="73">
        <v>24</v>
      </c>
      <c r="M97" s="75">
        <v>6000</v>
      </c>
      <c r="N97" s="75">
        <v>6000</v>
      </c>
      <c r="O97" s="75">
        <v>0</v>
      </c>
      <c r="P97" s="75">
        <v>0</v>
      </c>
      <c r="Q97" s="75">
        <v>0</v>
      </c>
      <c r="R97" s="75">
        <v>0</v>
      </c>
      <c r="S97" s="75"/>
      <c r="T97" s="75"/>
      <c r="U97" s="75"/>
      <c r="V97" s="75"/>
      <c r="W97" s="279">
        <f>O97+Q97+S97+U97</f>
        <v>0</v>
      </c>
      <c r="X97" s="279">
        <f>P97+R97+T97+V97</f>
        <v>0</v>
      </c>
      <c r="Y97" s="279">
        <f>(W97/L97)*100</f>
        <v>0</v>
      </c>
      <c r="Z97" s="279">
        <f>(X97/M97)*100</f>
        <v>0</v>
      </c>
      <c r="AA97" s="279">
        <f>J97+W97</f>
        <v>23</v>
      </c>
      <c r="AB97" s="279">
        <f>K97+X97</f>
        <v>4600</v>
      </c>
      <c r="AC97" s="279">
        <f>(AA97/H97)*100</f>
        <v>29.870129870129869</v>
      </c>
      <c r="AD97" s="279">
        <f>(AB97/I97)*100</f>
        <v>25.842696629213485</v>
      </c>
      <c r="AE97" s="137"/>
      <c r="AF97" s="213"/>
    </row>
    <row r="98" spans="1:32" s="7" customFormat="1" ht="15" customHeight="1">
      <c r="A98" s="497" t="s">
        <v>19</v>
      </c>
      <c r="B98" s="498"/>
      <c r="C98" s="498"/>
      <c r="D98" s="498"/>
      <c r="E98" s="498"/>
      <c r="F98" s="498"/>
      <c r="G98" s="498"/>
      <c r="H98" s="498"/>
      <c r="I98" s="498"/>
      <c r="J98" s="498"/>
      <c r="K98" s="498"/>
      <c r="L98" s="498"/>
      <c r="M98" s="498"/>
      <c r="N98" s="498"/>
      <c r="O98" s="498"/>
      <c r="P98" s="498"/>
      <c r="Q98" s="498"/>
      <c r="R98" s="498"/>
      <c r="S98" s="498"/>
      <c r="T98" s="498"/>
      <c r="U98" s="498"/>
      <c r="V98" s="499"/>
      <c r="W98" s="193">
        <f t="shared" ref="W98:AD98" si="35">+W97</f>
        <v>0</v>
      </c>
      <c r="X98" s="193">
        <f t="shared" si="35"/>
        <v>0</v>
      </c>
      <c r="Y98" s="193">
        <f t="shared" si="35"/>
        <v>0</v>
      </c>
      <c r="Z98" s="193">
        <f t="shared" si="35"/>
        <v>0</v>
      </c>
      <c r="AA98" s="193">
        <f t="shared" si="35"/>
        <v>23</v>
      </c>
      <c r="AB98" s="193">
        <f t="shared" si="35"/>
        <v>4600</v>
      </c>
      <c r="AC98" s="193">
        <f t="shared" si="35"/>
        <v>29.870129870129869</v>
      </c>
      <c r="AD98" s="193">
        <f t="shared" si="35"/>
        <v>25.842696629213485</v>
      </c>
      <c r="AE98" s="313"/>
      <c r="AF98" s="313"/>
    </row>
    <row r="99" spans="1:32" s="7" customFormat="1" ht="15.75" customHeight="1" thickBot="1">
      <c r="A99" s="500" t="s">
        <v>13</v>
      </c>
      <c r="B99" s="501"/>
      <c r="C99" s="501"/>
      <c r="D99" s="501"/>
      <c r="E99" s="501"/>
      <c r="F99" s="501"/>
      <c r="G99" s="501"/>
      <c r="H99" s="501"/>
      <c r="I99" s="501"/>
      <c r="J99" s="501"/>
      <c r="K99" s="501"/>
      <c r="L99" s="501"/>
      <c r="M99" s="501"/>
      <c r="N99" s="501"/>
      <c r="O99" s="501"/>
      <c r="P99" s="501"/>
      <c r="Q99" s="501"/>
      <c r="R99" s="501"/>
      <c r="S99" s="501"/>
      <c r="T99" s="501"/>
      <c r="U99" s="501"/>
      <c r="V99" s="502"/>
      <c r="W99" s="225"/>
      <c r="X99" s="226"/>
      <c r="Y99" s="314"/>
      <c r="Z99" s="228"/>
      <c r="AA99" s="225"/>
      <c r="AB99" s="229"/>
      <c r="AC99" s="314"/>
      <c r="AD99" s="314"/>
      <c r="AE99" s="314"/>
      <c r="AF99" s="314"/>
    </row>
    <row r="100" spans="1:32" s="7" customFormat="1" ht="27" customHeight="1">
      <c r="A100" s="74"/>
      <c r="B100" s="74"/>
      <c r="C100" s="72" t="s">
        <v>30</v>
      </c>
      <c r="D100" s="548" t="s">
        <v>177</v>
      </c>
      <c r="E100" s="549"/>
      <c r="F100" s="207" t="s">
        <v>183</v>
      </c>
      <c r="G100" s="73"/>
      <c r="H100" s="204"/>
      <c r="I100" s="75"/>
      <c r="J100" s="73"/>
      <c r="K100" s="75"/>
      <c r="L100" s="73"/>
      <c r="M100" s="75"/>
      <c r="N100" s="75"/>
      <c r="O100" s="75"/>
      <c r="P100" s="75"/>
      <c r="Q100" s="75"/>
      <c r="R100" s="75"/>
      <c r="S100" s="75"/>
      <c r="T100" s="75"/>
      <c r="U100" s="75"/>
      <c r="V100" s="75"/>
      <c r="W100" s="132"/>
      <c r="X100" s="141"/>
      <c r="Y100" s="132"/>
      <c r="Z100" s="147"/>
      <c r="AA100" s="147"/>
      <c r="AB100" s="147"/>
      <c r="AC100" s="147"/>
      <c r="AD100" s="308"/>
      <c r="AE100" s="132"/>
      <c r="AF100" s="309"/>
    </row>
    <row r="101" spans="1:32" s="7" customFormat="1" ht="27.75" customHeight="1" thickBot="1">
      <c r="A101" s="74"/>
      <c r="B101" s="74"/>
      <c r="C101" s="77"/>
      <c r="D101" s="78" t="s">
        <v>89</v>
      </c>
      <c r="E101" s="118" t="s">
        <v>178</v>
      </c>
      <c r="F101" s="208" t="s">
        <v>91</v>
      </c>
      <c r="G101" s="73" t="s">
        <v>12</v>
      </c>
      <c r="H101" s="204">
        <v>60</v>
      </c>
      <c r="I101" s="75">
        <v>137425</v>
      </c>
      <c r="J101" s="73">
        <v>24</v>
      </c>
      <c r="K101" s="75">
        <v>80680</v>
      </c>
      <c r="L101" s="73">
        <v>12</v>
      </c>
      <c r="M101" s="75">
        <v>40250</v>
      </c>
      <c r="N101" s="75">
        <v>40246</v>
      </c>
      <c r="O101" s="75">
        <v>3</v>
      </c>
      <c r="P101" s="75">
        <v>0</v>
      </c>
      <c r="Q101" s="75">
        <v>3</v>
      </c>
      <c r="R101" s="75">
        <v>0</v>
      </c>
      <c r="S101" s="75"/>
      <c r="T101" s="75"/>
      <c r="U101" s="75"/>
      <c r="V101" s="75"/>
      <c r="W101" s="282">
        <f>O101+Q101+S101+U101</f>
        <v>6</v>
      </c>
      <c r="X101" s="282">
        <f>P101+R101+T101+V101</f>
        <v>0</v>
      </c>
      <c r="Y101" s="282">
        <f>(W101/L101)*100</f>
        <v>50</v>
      </c>
      <c r="Z101" s="282">
        <f>(X101/M101)*100</f>
        <v>0</v>
      </c>
      <c r="AA101" s="282">
        <f>J101+W101</f>
        <v>30</v>
      </c>
      <c r="AB101" s="282">
        <f>K101+X101</f>
        <v>80680</v>
      </c>
      <c r="AC101" s="282">
        <f>(AA101/H101)*100</f>
        <v>50</v>
      </c>
      <c r="AD101" s="282">
        <f>(AB101/I101)*100</f>
        <v>58.708386392577772</v>
      </c>
      <c r="AE101" s="73"/>
      <c r="AF101" s="95" t="s">
        <v>229</v>
      </c>
    </row>
    <row r="102" spans="1:32" s="7" customFormat="1" ht="13.5" customHeight="1">
      <c r="A102" s="497" t="s">
        <v>19</v>
      </c>
      <c r="B102" s="498"/>
      <c r="C102" s="498"/>
      <c r="D102" s="498"/>
      <c r="E102" s="498"/>
      <c r="F102" s="498"/>
      <c r="G102" s="498"/>
      <c r="H102" s="498"/>
      <c r="I102" s="498"/>
      <c r="J102" s="498"/>
      <c r="K102" s="498"/>
      <c r="L102" s="498"/>
      <c r="M102" s="498"/>
      <c r="N102" s="498"/>
      <c r="O102" s="498"/>
      <c r="P102" s="498"/>
      <c r="Q102" s="498"/>
      <c r="R102" s="498"/>
      <c r="S102" s="498"/>
      <c r="T102" s="498"/>
      <c r="U102" s="498"/>
      <c r="V102" s="499"/>
      <c r="W102" s="193">
        <f t="shared" ref="W102:AD102" si="36">+W101</f>
        <v>6</v>
      </c>
      <c r="X102" s="193">
        <f t="shared" si="36"/>
        <v>0</v>
      </c>
      <c r="Y102" s="193">
        <f t="shared" si="36"/>
        <v>50</v>
      </c>
      <c r="Z102" s="193">
        <f t="shared" si="36"/>
        <v>0</v>
      </c>
      <c r="AA102" s="193">
        <f t="shared" si="36"/>
        <v>30</v>
      </c>
      <c r="AB102" s="193">
        <f t="shared" si="36"/>
        <v>80680</v>
      </c>
      <c r="AC102" s="193">
        <f t="shared" si="36"/>
        <v>50</v>
      </c>
      <c r="AD102" s="193">
        <f t="shared" si="36"/>
        <v>58.708386392577772</v>
      </c>
      <c r="AE102" s="201"/>
      <c r="AF102" s="313"/>
    </row>
    <row r="103" spans="1:32" s="7" customFormat="1" ht="15.75" customHeight="1" thickBot="1">
      <c r="A103" s="500" t="s">
        <v>13</v>
      </c>
      <c r="B103" s="501"/>
      <c r="C103" s="501"/>
      <c r="D103" s="501"/>
      <c r="E103" s="501"/>
      <c r="F103" s="501"/>
      <c r="G103" s="501"/>
      <c r="H103" s="501"/>
      <c r="I103" s="501"/>
      <c r="J103" s="501"/>
      <c r="K103" s="501"/>
      <c r="L103" s="501"/>
      <c r="M103" s="501"/>
      <c r="N103" s="501"/>
      <c r="O103" s="501"/>
      <c r="P103" s="501"/>
      <c r="Q103" s="501"/>
      <c r="R103" s="501"/>
      <c r="S103" s="501"/>
      <c r="T103" s="501"/>
      <c r="U103" s="501"/>
      <c r="V103" s="502"/>
      <c r="W103" s="196"/>
      <c r="X103" s="197"/>
      <c r="Y103" s="312"/>
      <c r="Z103" s="199"/>
      <c r="AA103" s="196"/>
      <c r="AB103" s="200"/>
      <c r="AC103" s="312"/>
      <c r="AD103" s="312"/>
      <c r="AE103" s="312"/>
      <c r="AF103" s="312"/>
    </row>
    <row r="104" spans="1:32" s="7" customFormat="1" ht="26.25" customHeight="1">
      <c r="A104" s="74"/>
      <c r="B104" s="71"/>
      <c r="C104" s="72" t="s">
        <v>31</v>
      </c>
      <c r="D104" s="548" t="s">
        <v>179</v>
      </c>
      <c r="E104" s="549"/>
      <c r="F104" s="207" t="s">
        <v>184</v>
      </c>
      <c r="G104" s="73"/>
      <c r="H104" s="80"/>
      <c r="I104" s="75"/>
      <c r="J104" s="73"/>
      <c r="K104" s="75"/>
      <c r="L104" s="73"/>
      <c r="M104" s="75"/>
      <c r="N104" s="75"/>
      <c r="O104" s="75"/>
      <c r="P104" s="75"/>
      <c r="Q104" s="75"/>
      <c r="R104" s="75"/>
      <c r="S104" s="75"/>
      <c r="T104" s="75"/>
      <c r="U104" s="75"/>
      <c r="V104" s="75"/>
      <c r="W104" s="233"/>
      <c r="X104" s="235"/>
      <c r="Y104" s="233"/>
      <c r="Z104" s="236"/>
      <c r="AA104" s="236"/>
      <c r="AB104" s="236"/>
      <c r="AC104" s="236"/>
      <c r="AD104" s="249"/>
      <c r="AE104" s="233"/>
      <c r="AF104" s="248"/>
    </row>
    <row r="105" spans="1:32" s="7" customFormat="1" ht="25.5" customHeight="1">
      <c r="A105" s="74"/>
      <c r="B105" s="74"/>
      <c r="C105" s="77"/>
      <c r="D105" s="78" t="s">
        <v>89</v>
      </c>
      <c r="E105" s="118" t="s">
        <v>180</v>
      </c>
      <c r="F105" s="208" t="s">
        <v>181</v>
      </c>
      <c r="G105" s="73" t="s">
        <v>35</v>
      </c>
      <c r="H105" s="204">
        <v>60</v>
      </c>
      <c r="I105" s="75">
        <v>28600</v>
      </c>
      <c r="J105" s="73">
        <v>24</v>
      </c>
      <c r="K105" s="75">
        <v>10680</v>
      </c>
      <c r="L105" s="73">
        <v>12</v>
      </c>
      <c r="M105" s="75">
        <v>6000</v>
      </c>
      <c r="N105" s="75">
        <v>7265</v>
      </c>
      <c r="O105" s="75">
        <v>0</v>
      </c>
      <c r="P105" s="75">
        <v>1077</v>
      </c>
      <c r="Q105" s="75">
        <v>12</v>
      </c>
      <c r="R105" s="75">
        <v>323</v>
      </c>
      <c r="S105" s="75"/>
      <c r="T105" s="75"/>
      <c r="U105" s="75"/>
      <c r="V105" s="75"/>
      <c r="W105" s="282">
        <f t="shared" ref="W105:W106" si="37">O105+Q105+S105+U105</f>
        <v>12</v>
      </c>
      <c r="X105" s="282">
        <f t="shared" ref="X105:X106" si="38">P105+R105+T105+V105</f>
        <v>1400</v>
      </c>
      <c r="Y105" s="282">
        <f t="shared" ref="Y105:Y106" si="39">(W105/L105)*100</f>
        <v>100</v>
      </c>
      <c r="Z105" s="282">
        <f t="shared" ref="Z105:Z106" si="40">(X105/M105)*100</f>
        <v>23.333333333333332</v>
      </c>
      <c r="AA105" s="282">
        <f t="shared" ref="AA105:AA106" si="41">J105+W105</f>
        <v>36</v>
      </c>
      <c r="AB105" s="282">
        <f t="shared" ref="AB105:AB106" si="42">K105+X105</f>
        <v>12080</v>
      </c>
      <c r="AC105" s="282">
        <f t="shared" ref="AC105:AC106" si="43">(AA105/H105)*100</f>
        <v>60</v>
      </c>
      <c r="AD105" s="282">
        <f t="shared" ref="AD105:AD106" si="44">(AB105/I105)*100</f>
        <v>42.23776223776224</v>
      </c>
      <c r="AE105" s="73"/>
      <c r="AF105" s="95" t="s">
        <v>226</v>
      </c>
    </row>
    <row r="106" spans="1:32" s="7" customFormat="1" ht="26.25" customHeight="1" thickBot="1">
      <c r="A106" s="74"/>
      <c r="B106" s="74"/>
      <c r="C106" s="77"/>
      <c r="D106" s="78" t="s">
        <v>90</v>
      </c>
      <c r="E106" s="118" t="s">
        <v>182</v>
      </c>
      <c r="F106" s="208" t="s">
        <v>363</v>
      </c>
      <c r="G106" s="73" t="s">
        <v>35</v>
      </c>
      <c r="H106" s="204">
        <v>60</v>
      </c>
      <c r="I106" s="75">
        <v>14000</v>
      </c>
      <c r="J106" s="73">
        <v>24</v>
      </c>
      <c r="K106" s="75">
        <v>2800</v>
      </c>
      <c r="L106" s="73">
        <v>12</v>
      </c>
      <c r="M106" s="75">
        <v>2400</v>
      </c>
      <c r="N106" s="75">
        <v>2396</v>
      </c>
      <c r="O106" s="75">
        <v>0</v>
      </c>
      <c r="P106" s="75">
        <v>528</v>
      </c>
      <c r="Q106" s="75">
        <v>12</v>
      </c>
      <c r="R106" s="75">
        <v>1192</v>
      </c>
      <c r="S106" s="75"/>
      <c r="T106" s="75"/>
      <c r="U106" s="75"/>
      <c r="V106" s="75"/>
      <c r="W106" s="282">
        <f t="shared" si="37"/>
        <v>12</v>
      </c>
      <c r="X106" s="282">
        <f t="shared" si="38"/>
        <v>1720</v>
      </c>
      <c r="Y106" s="282">
        <f t="shared" si="39"/>
        <v>100</v>
      </c>
      <c r="Z106" s="282">
        <f t="shared" si="40"/>
        <v>71.666666666666671</v>
      </c>
      <c r="AA106" s="282">
        <f t="shared" si="41"/>
        <v>36</v>
      </c>
      <c r="AB106" s="282">
        <f t="shared" si="42"/>
        <v>4520</v>
      </c>
      <c r="AC106" s="282">
        <f t="shared" si="43"/>
        <v>60</v>
      </c>
      <c r="AD106" s="282">
        <f t="shared" si="44"/>
        <v>32.285714285714285</v>
      </c>
      <c r="AE106" s="73"/>
      <c r="AF106" s="95" t="s">
        <v>226</v>
      </c>
    </row>
    <row r="107" spans="1:32" s="7" customFormat="1" ht="14.25" customHeight="1">
      <c r="A107" s="497" t="s">
        <v>19</v>
      </c>
      <c r="B107" s="498"/>
      <c r="C107" s="498"/>
      <c r="D107" s="498"/>
      <c r="E107" s="498"/>
      <c r="F107" s="498"/>
      <c r="G107" s="498"/>
      <c r="H107" s="498"/>
      <c r="I107" s="498"/>
      <c r="J107" s="498"/>
      <c r="K107" s="498"/>
      <c r="L107" s="498"/>
      <c r="M107" s="498"/>
      <c r="N107" s="498"/>
      <c r="O107" s="498"/>
      <c r="P107" s="498"/>
      <c r="Q107" s="498"/>
      <c r="R107" s="498"/>
      <c r="S107" s="498"/>
      <c r="T107" s="498"/>
      <c r="U107" s="498"/>
      <c r="V107" s="499"/>
      <c r="W107" s="193">
        <f>(W105+W106)/2</f>
        <v>12</v>
      </c>
      <c r="X107" s="193">
        <f t="shared" ref="X107:AE107" si="45">(X105+X106)/2</f>
        <v>1560</v>
      </c>
      <c r="Y107" s="193">
        <f t="shared" si="45"/>
        <v>100</v>
      </c>
      <c r="Z107" s="193">
        <f t="shared" si="45"/>
        <v>47.5</v>
      </c>
      <c r="AA107" s="193">
        <f t="shared" si="45"/>
        <v>36</v>
      </c>
      <c r="AB107" s="193">
        <f t="shared" si="45"/>
        <v>8300</v>
      </c>
      <c r="AC107" s="193">
        <f t="shared" si="45"/>
        <v>60</v>
      </c>
      <c r="AD107" s="193">
        <f t="shared" si="45"/>
        <v>37.261738261738259</v>
      </c>
      <c r="AE107" s="193">
        <f t="shared" si="45"/>
        <v>0</v>
      </c>
      <c r="AF107" s="313"/>
    </row>
    <row r="108" spans="1:32" s="7" customFormat="1" ht="13.5" thickBot="1">
      <c r="A108" s="500" t="s">
        <v>13</v>
      </c>
      <c r="B108" s="501"/>
      <c r="C108" s="501"/>
      <c r="D108" s="501"/>
      <c r="E108" s="501"/>
      <c r="F108" s="501"/>
      <c r="G108" s="501"/>
      <c r="H108" s="501"/>
      <c r="I108" s="501"/>
      <c r="J108" s="501"/>
      <c r="K108" s="501"/>
      <c r="L108" s="501"/>
      <c r="M108" s="501"/>
      <c r="N108" s="501"/>
      <c r="O108" s="501"/>
      <c r="P108" s="501"/>
      <c r="Q108" s="501"/>
      <c r="R108" s="501"/>
      <c r="S108" s="501"/>
      <c r="T108" s="501"/>
      <c r="U108" s="501"/>
      <c r="V108" s="502"/>
      <c r="W108" s="225"/>
      <c r="X108" s="226"/>
      <c r="Y108" s="314"/>
      <c r="Z108" s="228"/>
      <c r="AA108" s="225"/>
      <c r="AB108" s="229"/>
      <c r="AC108" s="314"/>
      <c r="AD108" s="314"/>
      <c r="AE108" s="314"/>
      <c r="AF108" s="314"/>
    </row>
    <row r="109" spans="1:32" s="7" customFormat="1" ht="28.5" customHeight="1">
      <c r="A109" s="138"/>
      <c r="B109" s="138"/>
      <c r="C109" s="144" t="s">
        <v>32</v>
      </c>
      <c r="D109" s="548" t="s">
        <v>87</v>
      </c>
      <c r="E109" s="549"/>
      <c r="F109" s="237" t="s">
        <v>185</v>
      </c>
      <c r="G109" s="137"/>
      <c r="H109" s="214"/>
      <c r="I109" s="139"/>
      <c r="J109" s="137"/>
      <c r="K109" s="139"/>
      <c r="L109" s="137"/>
      <c r="M109" s="139"/>
      <c r="N109" s="139"/>
      <c r="O109" s="139"/>
      <c r="P109" s="139"/>
      <c r="Q109" s="139"/>
      <c r="R109" s="139"/>
      <c r="S109" s="139"/>
      <c r="T109" s="139"/>
      <c r="U109" s="139"/>
      <c r="V109" s="139"/>
      <c r="W109" s="132"/>
      <c r="X109" s="141"/>
      <c r="Y109" s="132"/>
      <c r="Z109" s="147"/>
      <c r="AA109" s="147"/>
      <c r="AB109" s="147"/>
      <c r="AC109" s="147"/>
      <c r="AD109" s="308"/>
      <c r="AE109" s="132"/>
      <c r="AF109" s="95"/>
    </row>
    <row r="110" spans="1:32" s="7" customFormat="1" ht="26.25" customHeight="1">
      <c r="A110" s="138"/>
      <c r="B110" s="138"/>
      <c r="C110" s="211"/>
      <c r="D110" s="222" t="s">
        <v>89</v>
      </c>
      <c r="E110" s="212" t="s">
        <v>186</v>
      </c>
      <c r="F110" s="224" t="s">
        <v>187</v>
      </c>
      <c r="G110" s="137" t="s">
        <v>35</v>
      </c>
      <c r="H110" s="204">
        <v>60</v>
      </c>
      <c r="I110" s="139">
        <v>18000</v>
      </c>
      <c r="J110" s="137">
        <v>12</v>
      </c>
      <c r="K110" s="139">
        <v>2000</v>
      </c>
      <c r="L110" s="137">
        <v>12</v>
      </c>
      <c r="M110" s="139">
        <v>4000</v>
      </c>
      <c r="N110" s="139">
        <v>4000</v>
      </c>
      <c r="O110" s="139">
        <v>0</v>
      </c>
      <c r="P110" s="139">
        <v>0</v>
      </c>
      <c r="Q110" s="139">
        <v>4</v>
      </c>
      <c r="R110" s="139">
        <v>4000</v>
      </c>
      <c r="S110" s="139"/>
      <c r="T110" s="139"/>
      <c r="U110" s="139"/>
      <c r="V110" s="139"/>
      <c r="W110" s="282">
        <f t="shared" ref="W110:W113" si="46">O110+Q110+S110+U110</f>
        <v>4</v>
      </c>
      <c r="X110" s="282">
        <f t="shared" ref="X110:X113" si="47">P110+R110+T110+V110</f>
        <v>4000</v>
      </c>
      <c r="Y110" s="282">
        <f t="shared" ref="Y110:Y113" si="48">(W110/L110)*100</f>
        <v>33.333333333333329</v>
      </c>
      <c r="Z110" s="282">
        <f t="shared" ref="Z110:Z113" si="49">(X110/M110)*100</f>
        <v>100</v>
      </c>
      <c r="AA110" s="282">
        <f t="shared" ref="AA110:AA113" si="50">J110+W110</f>
        <v>16</v>
      </c>
      <c r="AB110" s="282">
        <f t="shared" ref="AB110:AB113" si="51">K110+X110</f>
        <v>6000</v>
      </c>
      <c r="AC110" s="282">
        <f t="shared" ref="AC110:AC112" si="52">(AA110/H110)*100</f>
        <v>26.666666666666668</v>
      </c>
      <c r="AD110" s="282">
        <f t="shared" ref="AD110:AD112" si="53">(AB110/I110)*100</f>
        <v>33.333333333333329</v>
      </c>
      <c r="AE110" s="73"/>
      <c r="AF110" s="95" t="s">
        <v>226</v>
      </c>
    </row>
    <row r="111" spans="1:32" s="7" customFormat="1" ht="27" customHeight="1">
      <c r="A111" s="138"/>
      <c r="B111" s="138"/>
      <c r="C111" s="211"/>
      <c r="D111" s="222" t="s">
        <v>90</v>
      </c>
      <c r="E111" s="212" t="s">
        <v>188</v>
      </c>
      <c r="F111" s="224" t="s">
        <v>189</v>
      </c>
      <c r="G111" s="137" t="s">
        <v>12</v>
      </c>
      <c r="H111" s="204">
        <v>60</v>
      </c>
      <c r="I111" s="139">
        <v>23161</v>
      </c>
      <c r="J111" s="137">
        <v>24</v>
      </c>
      <c r="K111" s="139">
        <v>7711</v>
      </c>
      <c r="L111" s="137">
        <v>12</v>
      </c>
      <c r="M111" s="139">
        <v>4800</v>
      </c>
      <c r="N111" s="139">
        <v>4794</v>
      </c>
      <c r="O111" s="139">
        <v>3</v>
      </c>
      <c r="P111" s="139">
        <v>989</v>
      </c>
      <c r="Q111" s="139">
        <v>3</v>
      </c>
      <c r="R111" s="139">
        <v>730</v>
      </c>
      <c r="S111" s="139"/>
      <c r="T111" s="139"/>
      <c r="U111" s="139"/>
      <c r="V111" s="139"/>
      <c r="W111" s="282">
        <f t="shared" si="46"/>
        <v>6</v>
      </c>
      <c r="X111" s="282">
        <f t="shared" si="47"/>
        <v>1719</v>
      </c>
      <c r="Y111" s="282">
        <f t="shared" si="48"/>
        <v>50</v>
      </c>
      <c r="Z111" s="282">
        <f t="shared" si="49"/>
        <v>35.8125</v>
      </c>
      <c r="AA111" s="282">
        <f t="shared" si="50"/>
        <v>30</v>
      </c>
      <c r="AB111" s="282">
        <f t="shared" si="51"/>
        <v>9430</v>
      </c>
      <c r="AC111" s="282">
        <f t="shared" si="52"/>
        <v>50</v>
      </c>
      <c r="AD111" s="282">
        <f t="shared" si="53"/>
        <v>40.714995034756704</v>
      </c>
      <c r="AE111" s="73"/>
      <c r="AF111" s="95" t="s">
        <v>229</v>
      </c>
    </row>
    <row r="112" spans="1:32" s="7" customFormat="1" ht="26.25" customHeight="1">
      <c r="A112" s="138"/>
      <c r="B112" s="138"/>
      <c r="C112" s="211"/>
      <c r="D112" s="222" t="s">
        <v>93</v>
      </c>
      <c r="E112" s="212" t="s">
        <v>190</v>
      </c>
      <c r="F112" s="224" t="s">
        <v>191</v>
      </c>
      <c r="G112" s="137" t="s">
        <v>35</v>
      </c>
      <c r="H112" s="204">
        <v>60</v>
      </c>
      <c r="I112" s="139">
        <v>18400</v>
      </c>
      <c r="J112" s="137">
        <v>24</v>
      </c>
      <c r="K112" s="139">
        <v>7570</v>
      </c>
      <c r="L112" s="137">
        <v>12</v>
      </c>
      <c r="M112" s="139">
        <v>4800</v>
      </c>
      <c r="N112" s="139">
        <v>4798</v>
      </c>
      <c r="O112" s="139">
        <v>0</v>
      </c>
      <c r="P112" s="139">
        <v>0</v>
      </c>
      <c r="Q112" s="139">
        <v>0</v>
      </c>
      <c r="R112" s="139">
        <v>0</v>
      </c>
      <c r="S112" s="139"/>
      <c r="T112" s="139"/>
      <c r="U112" s="139"/>
      <c r="V112" s="139"/>
      <c r="W112" s="282">
        <f t="shared" si="46"/>
        <v>0</v>
      </c>
      <c r="X112" s="282">
        <f t="shared" si="47"/>
        <v>0</v>
      </c>
      <c r="Y112" s="282">
        <f t="shared" si="48"/>
        <v>0</v>
      </c>
      <c r="Z112" s="282">
        <f t="shared" si="49"/>
        <v>0</v>
      </c>
      <c r="AA112" s="282">
        <f t="shared" si="50"/>
        <v>24</v>
      </c>
      <c r="AB112" s="282">
        <f t="shared" si="51"/>
        <v>7570</v>
      </c>
      <c r="AC112" s="282">
        <f t="shared" si="52"/>
        <v>40</v>
      </c>
      <c r="AD112" s="282">
        <f t="shared" si="53"/>
        <v>41.141304347826086</v>
      </c>
      <c r="AE112" s="73"/>
      <c r="AF112" s="95" t="s">
        <v>232</v>
      </c>
    </row>
    <row r="113" spans="1:32" s="7" customFormat="1" ht="26.25" customHeight="1" thickBot="1">
      <c r="A113" s="138"/>
      <c r="B113" s="138"/>
      <c r="C113" s="211"/>
      <c r="D113" s="222" t="s">
        <v>94</v>
      </c>
      <c r="E113" s="212" t="s">
        <v>192</v>
      </c>
      <c r="F113" s="224" t="s">
        <v>193</v>
      </c>
      <c r="G113" s="137" t="s">
        <v>12</v>
      </c>
      <c r="H113" s="267">
        <v>0</v>
      </c>
      <c r="I113" s="139">
        <v>0</v>
      </c>
      <c r="J113" s="139">
        <v>0</v>
      </c>
      <c r="K113" s="139">
        <v>0</v>
      </c>
      <c r="L113" s="137">
        <v>12</v>
      </c>
      <c r="M113" s="139">
        <v>6000</v>
      </c>
      <c r="N113" s="139">
        <v>5988</v>
      </c>
      <c r="O113" s="139">
        <v>0</v>
      </c>
      <c r="P113" s="139">
        <v>0</v>
      </c>
      <c r="Q113" s="139">
        <v>0</v>
      </c>
      <c r="R113" s="139">
        <v>0</v>
      </c>
      <c r="S113" s="139"/>
      <c r="T113" s="139"/>
      <c r="U113" s="139"/>
      <c r="V113" s="139"/>
      <c r="W113" s="282">
        <f t="shared" si="46"/>
        <v>0</v>
      </c>
      <c r="X113" s="282">
        <f t="shared" si="47"/>
        <v>0</v>
      </c>
      <c r="Y113" s="282">
        <f t="shared" si="48"/>
        <v>0</v>
      </c>
      <c r="Z113" s="282">
        <f t="shared" si="49"/>
        <v>0</v>
      </c>
      <c r="AA113" s="282">
        <f t="shared" si="50"/>
        <v>0</v>
      </c>
      <c r="AB113" s="282">
        <f t="shared" si="51"/>
        <v>0</v>
      </c>
      <c r="AC113" s="282">
        <v>0</v>
      </c>
      <c r="AD113" s="282">
        <v>0</v>
      </c>
      <c r="AE113" s="73"/>
      <c r="AF113" s="95" t="s">
        <v>233</v>
      </c>
    </row>
    <row r="114" spans="1:32" s="7" customFormat="1" ht="16.5" customHeight="1">
      <c r="A114" s="497" t="s">
        <v>19</v>
      </c>
      <c r="B114" s="498"/>
      <c r="C114" s="498"/>
      <c r="D114" s="498"/>
      <c r="E114" s="498"/>
      <c r="F114" s="498"/>
      <c r="G114" s="498"/>
      <c r="H114" s="498"/>
      <c r="I114" s="498"/>
      <c r="J114" s="498"/>
      <c r="K114" s="498"/>
      <c r="L114" s="498"/>
      <c r="M114" s="498"/>
      <c r="N114" s="498"/>
      <c r="O114" s="498"/>
      <c r="P114" s="498"/>
      <c r="Q114" s="498"/>
      <c r="R114" s="498"/>
      <c r="S114" s="498"/>
      <c r="T114" s="498"/>
      <c r="U114" s="498"/>
      <c r="V114" s="499"/>
      <c r="W114" s="194">
        <f>(W110+W111+W112+W113)/4</f>
        <v>2.5</v>
      </c>
      <c r="X114" s="194">
        <f t="shared" ref="X114:AD114" si="54">(X110+X111+X112+X113)/4</f>
        <v>1429.75</v>
      </c>
      <c r="Y114" s="194">
        <f t="shared" si="54"/>
        <v>20.833333333333332</v>
      </c>
      <c r="Z114" s="194">
        <f t="shared" si="54"/>
        <v>33.953125</v>
      </c>
      <c r="AA114" s="194">
        <f t="shared" si="54"/>
        <v>17.5</v>
      </c>
      <c r="AB114" s="194">
        <f t="shared" si="54"/>
        <v>5750</v>
      </c>
      <c r="AC114" s="194">
        <f t="shared" si="54"/>
        <v>29.166666666666668</v>
      </c>
      <c r="AD114" s="194">
        <f t="shared" si="54"/>
        <v>28.797408178979033</v>
      </c>
      <c r="AE114" s="313"/>
      <c r="AF114" s="313"/>
    </row>
    <row r="115" spans="1:32" s="7" customFormat="1" ht="17.25" customHeight="1" thickBot="1">
      <c r="A115" s="543" t="s">
        <v>13</v>
      </c>
      <c r="B115" s="544"/>
      <c r="C115" s="544"/>
      <c r="D115" s="544"/>
      <c r="E115" s="544"/>
      <c r="F115" s="544"/>
      <c r="G115" s="544"/>
      <c r="H115" s="544"/>
      <c r="I115" s="544"/>
      <c r="J115" s="544"/>
      <c r="K115" s="544"/>
      <c r="L115" s="544"/>
      <c r="M115" s="544"/>
      <c r="N115" s="544"/>
      <c r="O115" s="544"/>
      <c r="P115" s="544"/>
      <c r="Q115" s="544"/>
      <c r="R115" s="544"/>
      <c r="S115" s="544"/>
      <c r="T115" s="544"/>
      <c r="U115" s="544"/>
      <c r="V115" s="545"/>
      <c r="W115" s="225"/>
      <c r="X115" s="226"/>
      <c r="Y115" s="314"/>
      <c r="Z115" s="228"/>
      <c r="AA115" s="225"/>
      <c r="AB115" s="229"/>
      <c r="AC115" s="314"/>
      <c r="AD115" s="314"/>
      <c r="AE115" s="314"/>
      <c r="AF115" s="314"/>
    </row>
    <row r="116" spans="1:32" s="7" customFormat="1" ht="17.25" customHeight="1">
      <c r="A116" s="268"/>
      <c r="B116" s="268"/>
      <c r="C116" s="268"/>
      <c r="D116" s="268"/>
      <c r="E116" s="268"/>
      <c r="F116" s="268"/>
      <c r="G116" s="268"/>
      <c r="H116" s="268"/>
      <c r="I116" s="268"/>
      <c r="J116" s="268"/>
      <c r="K116" s="268"/>
      <c r="L116" s="268"/>
      <c r="M116" s="268"/>
      <c r="N116" s="268"/>
      <c r="O116" s="268"/>
      <c r="P116" s="268"/>
      <c r="Q116" s="268"/>
      <c r="R116" s="268"/>
      <c r="S116" s="268"/>
      <c r="T116" s="268"/>
      <c r="U116" s="268"/>
      <c r="V116" s="268"/>
      <c r="W116" s="269"/>
      <c r="X116" s="270"/>
      <c r="Y116" s="268"/>
      <c r="Z116" s="271"/>
      <c r="AA116" s="269"/>
      <c r="AB116" s="272"/>
      <c r="AC116" s="268"/>
      <c r="AD116" s="268"/>
      <c r="AE116" s="268"/>
      <c r="AF116" s="268"/>
    </row>
    <row r="117" spans="1:32" s="7" customFormat="1" ht="17.25" customHeight="1">
      <c r="A117" s="273"/>
      <c r="B117" s="273"/>
      <c r="C117" s="273"/>
      <c r="D117" s="273"/>
      <c r="E117" s="273"/>
      <c r="F117" s="273"/>
      <c r="G117" s="273"/>
      <c r="H117" s="273"/>
      <c r="I117" s="273"/>
      <c r="J117" s="273"/>
      <c r="K117" s="273"/>
      <c r="L117" s="273"/>
      <c r="M117" s="273"/>
      <c r="N117" s="273"/>
      <c r="O117" s="273"/>
      <c r="P117" s="273"/>
      <c r="Q117" s="273"/>
      <c r="R117" s="273"/>
      <c r="S117" s="273"/>
      <c r="T117" s="273"/>
      <c r="U117" s="273"/>
      <c r="V117" s="273"/>
      <c r="W117" s="274"/>
      <c r="X117" s="275"/>
      <c r="Y117" s="273"/>
      <c r="Z117" s="276"/>
      <c r="AA117" s="274"/>
      <c r="AB117" s="277"/>
      <c r="AC117" s="273"/>
      <c r="AD117" s="273"/>
      <c r="AE117" s="273"/>
      <c r="AF117" s="273"/>
    </row>
    <row r="118" spans="1:32" s="7" customFormat="1" ht="17.25" customHeight="1">
      <c r="A118" s="273"/>
      <c r="B118" s="273"/>
      <c r="C118" s="273"/>
      <c r="D118" s="273"/>
      <c r="E118" s="273"/>
      <c r="F118" s="273"/>
      <c r="G118" s="273"/>
      <c r="H118" s="273"/>
      <c r="I118" s="273"/>
      <c r="J118" s="273"/>
      <c r="K118" s="273"/>
      <c r="L118" s="273"/>
      <c r="M118" s="273"/>
      <c r="N118" s="273"/>
      <c r="O118" s="273"/>
      <c r="P118" s="273"/>
      <c r="Q118" s="273"/>
      <c r="R118" s="273"/>
      <c r="S118" s="273"/>
      <c r="T118" s="273"/>
      <c r="U118" s="273"/>
      <c r="V118" s="273"/>
      <c r="W118" s="274"/>
      <c r="X118" s="275"/>
      <c r="Y118" s="273"/>
      <c r="Z118" s="276"/>
      <c r="AA118" s="274"/>
      <c r="AB118" s="277"/>
      <c r="AC118" s="273"/>
      <c r="AD118" s="273"/>
      <c r="AE118" s="273"/>
      <c r="AF118" s="273"/>
    </row>
    <row r="119" spans="1:32" s="7" customFormat="1" ht="17.25" customHeight="1">
      <c r="A119" s="273"/>
      <c r="B119" s="273"/>
      <c r="C119" s="273"/>
      <c r="D119" s="273"/>
      <c r="E119" s="273"/>
      <c r="F119" s="273"/>
      <c r="G119" s="273"/>
      <c r="H119" s="273"/>
      <c r="I119" s="273"/>
      <c r="J119" s="273"/>
      <c r="K119" s="273"/>
      <c r="L119" s="273"/>
      <c r="M119" s="273"/>
      <c r="N119" s="273"/>
      <c r="O119" s="273"/>
      <c r="P119" s="273"/>
      <c r="Q119" s="273"/>
      <c r="R119" s="273"/>
      <c r="S119" s="273"/>
      <c r="T119" s="273"/>
      <c r="U119" s="273"/>
      <c r="V119" s="273"/>
      <c r="W119" s="274"/>
      <c r="X119" s="275"/>
      <c r="Y119" s="273"/>
      <c r="Z119" s="276"/>
      <c r="AA119" s="274"/>
      <c r="AB119" s="277"/>
      <c r="AC119" s="273"/>
      <c r="AD119" s="273"/>
      <c r="AE119" s="273"/>
      <c r="AF119" s="273"/>
    </row>
    <row r="120" spans="1:32" s="7" customFormat="1" ht="17.25" customHeight="1">
      <c r="A120" s="273"/>
      <c r="B120" s="273"/>
      <c r="C120" s="273"/>
      <c r="D120" s="273"/>
      <c r="E120" s="273"/>
      <c r="F120" s="273"/>
      <c r="G120" s="273"/>
      <c r="H120" s="273"/>
      <c r="I120" s="273"/>
      <c r="J120" s="273"/>
      <c r="K120" s="273"/>
      <c r="L120" s="273"/>
      <c r="M120" s="273"/>
      <c r="N120" s="273"/>
      <c r="O120" s="273"/>
      <c r="P120" s="273"/>
      <c r="Q120" s="273"/>
      <c r="R120" s="273"/>
      <c r="S120" s="273"/>
      <c r="T120" s="273"/>
      <c r="U120" s="273"/>
      <c r="V120" s="273"/>
      <c r="W120" s="274"/>
      <c r="X120" s="275"/>
      <c r="Y120" s="273"/>
      <c r="Z120" s="276"/>
      <c r="AA120" s="274"/>
      <c r="AB120" s="277"/>
      <c r="AC120" s="273"/>
      <c r="AD120" s="273"/>
      <c r="AE120" s="273"/>
      <c r="AF120" s="273"/>
    </row>
    <row r="121" spans="1:32" s="7" customFormat="1" ht="18.75" customHeight="1" thickBot="1">
      <c r="A121" s="273"/>
      <c r="B121" s="273"/>
      <c r="C121" s="273"/>
      <c r="D121" s="273"/>
      <c r="E121" s="273"/>
      <c r="F121" s="273"/>
      <c r="G121" s="273"/>
      <c r="H121" s="273"/>
      <c r="I121" s="273"/>
      <c r="J121" s="273"/>
      <c r="K121" s="273"/>
      <c r="L121" s="273"/>
      <c r="M121" s="273"/>
      <c r="N121" s="273"/>
      <c r="O121" s="273"/>
      <c r="P121" s="273"/>
      <c r="Q121" s="273"/>
      <c r="R121" s="273"/>
      <c r="S121" s="273"/>
      <c r="T121" s="273"/>
      <c r="U121" s="273"/>
      <c r="V121" s="273"/>
      <c r="W121" s="274"/>
      <c r="X121" s="275"/>
      <c r="Y121" s="273"/>
      <c r="Z121" s="276"/>
      <c r="AA121" s="274"/>
      <c r="AB121" s="277"/>
      <c r="AC121" s="273"/>
      <c r="AD121" s="273"/>
      <c r="AE121" s="273"/>
      <c r="AF121" s="273" t="s">
        <v>235</v>
      </c>
    </row>
    <row r="122" spans="1:32" s="7" customFormat="1" ht="17.25" customHeight="1" thickBot="1">
      <c r="A122" s="496">
        <v>1</v>
      </c>
      <c r="B122" s="496">
        <v>2</v>
      </c>
      <c r="C122" s="504">
        <v>3</v>
      </c>
      <c r="D122" s="505"/>
      <c r="E122" s="506"/>
      <c r="F122" s="496">
        <v>4</v>
      </c>
      <c r="G122" s="496" t="s">
        <v>119</v>
      </c>
      <c r="H122" s="496">
        <v>5</v>
      </c>
      <c r="I122" s="496"/>
      <c r="J122" s="496">
        <v>6</v>
      </c>
      <c r="K122" s="496"/>
      <c r="L122" s="496">
        <v>7</v>
      </c>
      <c r="M122" s="496"/>
      <c r="N122" s="496"/>
      <c r="O122" s="496">
        <v>8</v>
      </c>
      <c r="P122" s="496"/>
      <c r="Q122" s="496">
        <v>9</v>
      </c>
      <c r="R122" s="496"/>
      <c r="S122" s="496">
        <v>10</v>
      </c>
      <c r="T122" s="496"/>
      <c r="U122" s="496">
        <v>11</v>
      </c>
      <c r="V122" s="496"/>
      <c r="W122" s="496" t="s">
        <v>7</v>
      </c>
      <c r="X122" s="496"/>
      <c r="Y122" s="496" t="s">
        <v>8</v>
      </c>
      <c r="Z122" s="496"/>
      <c r="AA122" s="496" t="s">
        <v>9</v>
      </c>
      <c r="AB122" s="496"/>
      <c r="AC122" s="496" t="s">
        <v>10</v>
      </c>
      <c r="AD122" s="496"/>
      <c r="AE122" s="310">
        <v>16</v>
      </c>
      <c r="AF122" s="310">
        <v>17</v>
      </c>
    </row>
    <row r="123" spans="1:32" s="7" customFormat="1" ht="17.25" customHeight="1">
      <c r="A123" s="503"/>
      <c r="B123" s="503"/>
      <c r="C123" s="507"/>
      <c r="D123" s="508"/>
      <c r="E123" s="509"/>
      <c r="F123" s="503"/>
      <c r="G123" s="503"/>
      <c r="H123" s="311" t="s">
        <v>11</v>
      </c>
      <c r="I123" s="61" t="s">
        <v>124</v>
      </c>
      <c r="J123" s="311" t="s">
        <v>11</v>
      </c>
      <c r="K123" s="61" t="s">
        <v>124</v>
      </c>
      <c r="L123" s="311" t="s">
        <v>11</v>
      </c>
      <c r="M123" s="61" t="s">
        <v>125</v>
      </c>
      <c r="N123" s="61" t="s">
        <v>126</v>
      </c>
      <c r="O123" s="311" t="s">
        <v>11</v>
      </c>
      <c r="P123" s="61" t="s">
        <v>124</v>
      </c>
      <c r="Q123" s="311" t="s">
        <v>11</v>
      </c>
      <c r="R123" s="61" t="s">
        <v>124</v>
      </c>
      <c r="S123" s="311" t="s">
        <v>11</v>
      </c>
      <c r="T123" s="61" t="s">
        <v>124</v>
      </c>
      <c r="U123" s="311" t="s">
        <v>11</v>
      </c>
      <c r="V123" s="61" t="s">
        <v>124</v>
      </c>
      <c r="W123" s="311" t="s">
        <v>11</v>
      </c>
      <c r="X123" s="61" t="s">
        <v>124</v>
      </c>
      <c r="Y123" s="311" t="s">
        <v>11</v>
      </c>
      <c r="Z123" s="61" t="s">
        <v>124</v>
      </c>
      <c r="AA123" s="311" t="s">
        <v>11</v>
      </c>
      <c r="AB123" s="61" t="s">
        <v>124</v>
      </c>
      <c r="AC123" s="311" t="s">
        <v>11</v>
      </c>
      <c r="AD123" s="61" t="s">
        <v>124</v>
      </c>
      <c r="AE123" s="61"/>
      <c r="AF123" s="61"/>
    </row>
    <row r="124" spans="1:32" s="7" customFormat="1" ht="19.5" customHeight="1" thickBot="1">
      <c r="A124" s="83"/>
      <c r="B124" s="83"/>
      <c r="C124" s="301"/>
      <c r="D124" s="302"/>
      <c r="E124" s="303"/>
      <c r="F124" s="83"/>
      <c r="G124" s="83"/>
      <c r="H124" s="83"/>
      <c r="I124" s="304" t="s">
        <v>223</v>
      </c>
      <c r="J124" s="83"/>
      <c r="K124" s="304" t="s">
        <v>223</v>
      </c>
      <c r="L124" s="83"/>
      <c r="M124" s="304" t="s">
        <v>223</v>
      </c>
      <c r="N124" s="304" t="s">
        <v>223</v>
      </c>
      <c r="O124" s="83"/>
      <c r="P124" s="304" t="s">
        <v>223</v>
      </c>
      <c r="Q124" s="83"/>
      <c r="R124" s="304" t="s">
        <v>223</v>
      </c>
      <c r="S124" s="83"/>
      <c r="T124" s="304" t="s">
        <v>223</v>
      </c>
      <c r="U124" s="83"/>
      <c r="V124" s="304" t="s">
        <v>223</v>
      </c>
      <c r="W124" s="83"/>
      <c r="X124" s="304" t="s">
        <v>223</v>
      </c>
      <c r="Y124" s="83"/>
      <c r="Z124" s="304" t="s">
        <v>223</v>
      </c>
      <c r="AA124" s="83"/>
      <c r="AB124" s="304" t="s">
        <v>223</v>
      </c>
      <c r="AC124" s="83"/>
      <c r="AD124" s="304" t="s">
        <v>223</v>
      </c>
      <c r="AE124" s="305"/>
      <c r="AF124" s="305"/>
    </row>
    <row r="125" spans="1:32" s="7" customFormat="1" ht="42.75" customHeight="1">
      <c r="A125" s="283"/>
      <c r="B125" s="329"/>
      <c r="C125" s="326" t="s">
        <v>33</v>
      </c>
      <c r="D125" s="550" t="s">
        <v>194</v>
      </c>
      <c r="E125" s="550"/>
      <c r="F125" s="330" t="s">
        <v>86</v>
      </c>
      <c r="G125" s="331"/>
      <c r="H125" s="332"/>
      <c r="I125" s="288"/>
      <c r="J125" s="281"/>
      <c r="K125" s="288"/>
      <c r="L125" s="281"/>
      <c r="M125" s="288"/>
      <c r="N125" s="288"/>
      <c r="O125" s="288"/>
      <c r="P125" s="288"/>
      <c r="Q125" s="288"/>
      <c r="R125" s="288"/>
      <c r="S125" s="288"/>
      <c r="T125" s="288"/>
      <c r="U125" s="288"/>
      <c r="V125" s="288"/>
      <c r="W125" s="233"/>
      <c r="X125" s="235"/>
      <c r="Y125" s="233"/>
      <c r="Z125" s="236"/>
      <c r="AA125" s="236"/>
      <c r="AB125" s="236"/>
      <c r="AC125" s="236"/>
      <c r="AD125" s="249"/>
      <c r="AE125" s="233"/>
      <c r="AF125" s="248"/>
    </row>
    <row r="126" spans="1:32" s="7" customFormat="1" ht="30.75" customHeight="1">
      <c r="A126" s="138"/>
      <c r="B126" s="238"/>
      <c r="C126" s="211"/>
      <c r="D126" s="222" t="s">
        <v>89</v>
      </c>
      <c r="E126" s="239" t="s">
        <v>195</v>
      </c>
      <c r="F126" s="213" t="s">
        <v>196</v>
      </c>
      <c r="G126" s="137" t="s">
        <v>12</v>
      </c>
      <c r="H126" s="267">
        <v>48</v>
      </c>
      <c r="I126" s="139">
        <v>10000</v>
      </c>
      <c r="J126" s="137">
        <v>12</v>
      </c>
      <c r="K126" s="139">
        <v>750</v>
      </c>
      <c r="L126" s="137">
        <v>12</v>
      </c>
      <c r="M126" s="139">
        <v>1800</v>
      </c>
      <c r="N126" s="139">
        <v>1797</v>
      </c>
      <c r="O126" s="139">
        <v>3</v>
      </c>
      <c r="P126" s="139">
        <v>0</v>
      </c>
      <c r="Q126" s="139">
        <v>3</v>
      </c>
      <c r="R126" s="139">
        <v>0</v>
      </c>
      <c r="S126" s="139"/>
      <c r="T126" s="139"/>
      <c r="U126" s="139"/>
      <c r="V126" s="139"/>
      <c r="W126" s="282">
        <f t="shared" ref="W126:W127" si="55">O126+Q126+S126+U126</f>
        <v>6</v>
      </c>
      <c r="X126" s="282">
        <f t="shared" ref="X126:X127" si="56">P126+R126+T126+V126</f>
        <v>0</v>
      </c>
      <c r="Y126" s="282">
        <f t="shared" ref="Y126:Y127" si="57">(W126/L126)*100</f>
        <v>50</v>
      </c>
      <c r="Z126" s="282">
        <f t="shared" ref="Z126:Z127" si="58">(X126/M126)*100</f>
        <v>0</v>
      </c>
      <c r="AA126" s="282">
        <f t="shared" ref="AA126:AA127" si="59">J126+W126</f>
        <v>18</v>
      </c>
      <c r="AB126" s="282">
        <f t="shared" ref="AB126:AB127" si="60">K126+X126</f>
        <v>750</v>
      </c>
      <c r="AC126" s="282">
        <f t="shared" ref="AC126:AC127" si="61">(AA126/H126)*100</f>
        <v>37.5</v>
      </c>
      <c r="AD126" s="282">
        <f t="shared" ref="AD126:AD127" si="62">(AB126/I126)*100</f>
        <v>7.5</v>
      </c>
      <c r="AE126" s="73"/>
      <c r="AF126" s="95" t="s">
        <v>230</v>
      </c>
    </row>
    <row r="127" spans="1:32" s="7" customFormat="1" ht="33" customHeight="1" thickBot="1">
      <c r="A127" s="138"/>
      <c r="B127" s="238"/>
      <c r="C127" s="77"/>
      <c r="D127" s="78" t="s">
        <v>90</v>
      </c>
      <c r="E127" s="79" t="s">
        <v>197</v>
      </c>
      <c r="F127" s="95" t="s">
        <v>198</v>
      </c>
      <c r="G127" s="137" t="s">
        <v>12</v>
      </c>
      <c r="H127" s="267">
        <v>60</v>
      </c>
      <c r="I127" s="139">
        <v>35000</v>
      </c>
      <c r="J127" s="137">
        <v>24</v>
      </c>
      <c r="K127" s="139">
        <v>15672</v>
      </c>
      <c r="L127" s="137">
        <v>12</v>
      </c>
      <c r="M127" s="139">
        <v>3000</v>
      </c>
      <c r="N127" s="139">
        <v>14994</v>
      </c>
      <c r="O127" s="139">
        <v>3</v>
      </c>
      <c r="P127" s="139">
        <v>4904</v>
      </c>
      <c r="Q127" s="139">
        <v>3</v>
      </c>
      <c r="R127" s="139">
        <v>973</v>
      </c>
      <c r="S127" s="139"/>
      <c r="T127" s="139"/>
      <c r="U127" s="139"/>
      <c r="V127" s="139"/>
      <c r="W127" s="282">
        <f t="shared" si="55"/>
        <v>6</v>
      </c>
      <c r="X127" s="282">
        <f t="shared" si="56"/>
        <v>5877</v>
      </c>
      <c r="Y127" s="282">
        <f t="shared" si="57"/>
        <v>50</v>
      </c>
      <c r="Z127" s="282">
        <f t="shared" si="58"/>
        <v>195.9</v>
      </c>
      <c r="AA127" s="282">
        <f t="shared" si="59"/>
        <v>30</v>
      </c>
      <c r="AB127" s="282">
        <f t="shared" si="60"/>
        <v>21549</v>
      </c>
      <c r="AC127" s="282">
        <f t="shared" si="61"/>
        <v>50</v>
      </c>
      <c r="AD127" s="282">
        <f t="shared" si="62"/>
        <v>61.568571428571431</v>
      </c>
      <c r="AE127" s="73"/>
      <c r="AF127" s="95" t="s">
        <v>229</v>
      </c>
    </row>
    <row r="128" spans="1:32" s="7" customFormat="1" ht="16.5" customHeight="1">
      <c r="A128" s="497" t="s">
        <v>19</v>
      </c>
      <c r="B128" s="498"/>
      <c r="C128" s="498"/>
      <c r="D128" s="498"/>
      <c r="E128" s="498"/>
      <c r="F128" s="498"/>
      <c r="G128" s="498"/>
      <c r="H128" s="498"/>
      <c r="I128" s="498"/>
      <c r="J128" s="498"/>
      <c r="K128" s="498"/>
      <c r="L128" s="498"/>
      <c r="M128" s="498"/>
      <c r="N128" s="498"/>
      <c r="O128" s="498"/>
      <c r="P128" s="498"/>
      <c r="Q128" s="498"/>
      <c r="R128" s="498"/>
      <c r="S128" s="498"/>
      <c r="T128" s="498"/>
      <c r="U128" s="498"/>
      <c r="V128" s="499"/>
      <c r="W128" s="194">
        <f>(W126+W127)/2</f>
        <v>6</v>
      </c>
      <c r="X128" s="194">
        <f t="shared" ref="X128:AD128" si="63">(X126+X127)/2</f>
        <v>2938.5</v>
      </c>
      <c r="Y128" s="194">
        <f t="shared" si="63"/>
        <v>50</v>
      </c>
      <c r="Z128" s="194">
        <f t="shared" si="63"/>
        <v>97.95</v>
      </c>
      <c r="AA128" s="194">
        <f t="shared" si="63"/>
        <v>24</v>
      </c>
      <c r="AB128" s="194">
        <f t="shared" si="63"/>
        <v>11149.5</v>
      </c>
      <c r="AC128" s="194">
        <f t="shared" si="63"/>
        <v>43.75</v>
      </c>
      <c r="AD128" s="194">
        <f t="shared" si="63"/>
        <v>34.534285714285716</v>
      </c>
      <c r="AE128" s="313"/>
      <c r="AF128" s="313"/>
    </row>
    <row r="129" spans="1:32" s="7" customFormat="1" ht="16.5" customHeight="1" thickBot="1">
      <c r="A129" s="543" t="s">
        <v>13</v>
      </c>
      <c r="B129" s="544"/>
      <c r="C129" s="544"/>
      <c r="D129" s="544"/>
      <c r="E129" s="544"/>
      <c r="F129" s="544"/>
      <c r="G129" s="544"/>
      <c r="H129" s="544"/>
      <c r="I129" s="544"/>
      <c r="J129" s="544"/>
      <c r="K129" s="544"/>
      <c r="L129" s="544"/>
      <c r="M129" s="544"/>
      <c r="N129" s="544"/>
      <c r="O129" s="544"/>
      <c r="P129" s="544"/>
      <c r="Q129" s="544"/>
      <c r="R129" s="544"/>
      <c r="S129" s="544"/>
      <c r="T129" s="544"/>
      <c r="U129" s="544"/>
      <c r="V129" s="545"/>
      <c r="W129" s="225"/>
      <c r="X129" s="226"/>
      <c r="Y129" s="314"/>
      <c r="Z129" s="228"/>
      <c r="AA129" s="225"/>
      <c r="AB129" s="229"/>
      <c r="AC129" s="314"/>
      <c r="AD129" s="314"/>
      <c r="AE129" s="314"/>
      <c r="AF129" s="314"/>
    </row>
    <row r="130" spans="1:32" s="7" customFormat="1" ht="19.5" customHeight="1">
      <c r="A130" s="131" t="s">
        <v>168</v>
      </c>
      <c r="B130" s="131"/>
      <c r="C130" s="126" t="s">
        <v>199</v>
      </c>
      <c r="D130" s="327"/>
      <c r="E130" s="328"/>
      <c r="F130" s="315"/>
      <c r="G130" s="132"/>
      <c r="H130" s="325"/>
      <c r="I130" s="141"/>
      <c r="J130" s="132"/>
      <c r="K130" s="141"/>
      <c r="L130" s="132"/>
      <c r="M130" s="141"/>
      <c r="N130" s="141"/>
      <c r="O130" s="141"/>
      <c r="P130" s="141"/>
      <c r="Q130" s="141"/>
      <c r="R130" s="141"/>
      <c r="S130" s="141"/>
      <c r="T130" s="141"/>
      <c r="U130" s="141"/>
      <c r="V130" s="141"/>
      <c r="W130" s="132"/>
      <c r="X130" s="141"/>
      <c r="Y130" s="132"/>
      <c r="Z130" s="147"/>
      <c r="AA130" s="147"/>
      <c r="AB130" s="147"/>
      <c r="AC130" s="147"/>
      <c r="AD130" s="308"/>
      <c r="AE130" s="132"/>
      <c r="AF130" s="309"/>
    </row>
    <row r="131" spans="1:32" s="7" customFormat="1" ht="28.5" customHeight="1">
      <c r="A131" s="138"/>
      <c r="B131" s="138"/>
      <c r="C131" s="144" t="s">
        <v>27</v>
      </c>
      <c r="D131" s="548" t="s">
        <v>200</v>
      </c>
      <c r="E131" s="549"/>
      <c r="F131" s="237" t="s">
        <v>101</v>
      </c>
      <c r="G131" s="137"/>
      <c r="H131" s="214"/>
      <c r="I131" s="139"/>
      <c r="J131" s="137"/>
      <c r="K131" s="139"/>
      <c r="L131" s="137"/>
      <c r="M131" s="139"/>
      <c r="N131" s="139"/>
      <c r="O131" s="139"/>
      <c r="P131" s="139"/>
      <c r="Q131" s="139"/>
      <c r="R131" s="139"/>
      <c r="S131" s="139"/>
      <c r="T131" s="139"/>
      <c r="U131" s="139"/>
      <c r="V131" s="139"/>
      <c r="W131" s="73"/>
      <c r="X131" s="75"/>
      <c r="Y131" s="73"/>
      <c r="Z131" s="76"/>
      <c r="AA131" s="76"/>
      <c r="AB131" s="76"/>
      <c r="AC131" s="76"/>
      <c r="AD131" s="82"/>
      <c r="AE131" s="73"/>
      <c r="AF131" s="95"/>
    </row>
    <row r="132" spans="1:32" s="7" customFormat="1" ht="28.5" customHeight="1" thickBot="1">
      <c r="A132" s="138"/>
      <c r="B132" s="138"/>
      <c r="C132" s="211"/>
      <c r="D132" s="222" t="s">
        <v>89</v>
      </c>
      <c r="E132" s="212" t="s">
        <v>201</v>
      </c>
      <c r="F132" s="224" t="s">
        <v>202</v>
      </c>
      <c r="G132" s="137" t="s">
        <v>12</v>
      </c>
      <c r="H132" s="267">
        <v>60</v>
      </c>
      <c r="I132" s="139">
        <v>11500</v>
      </c>
      <c r="J132" s="137">
        <v>24</v>
      </c>
      <c r="K132" s="139">
        <v>3900</v>
      </c>
      <c r="L132" s="137">
        <v>12</v>
      </c>
      <c r="M132" s="139">
        <v>2400</v>
      </c>
      <c r="N132" s="139">
        <v>2400</v>
      </c>
      <c r="O132" s="139">
        <v>3</v>
      </c>
      <c r="P132" s="139">
        <v>688</v>
      </c>
      <c r="Q132" s="139">
        <v>3</v>
      </c>
      <c r="R132" s="139">
        <v>646</v>
      </c>
      <c r="S132" s="139"/>
      <c r="T132" s="139"/>
      <c r="U132" s="139"/>
      <c r="V132" s="139"/>
      <c r="W132" s="58">
        <f>O132+Q132+S132+U132</f>
        <v>6</v>
      </c>
      <c r="X132" s="58">
        <f>P132+R132+T132+V132</f>
        <v>1334</v>
      </c>
      <c r="Y132" s="58">
        <f>(W132/L132)*100</f>
        <v>50</v>
      </c>
      <c r="Z132" s="58">
        <f>(X132/M132)*100</f>
        <v>55.583333333333329</v>
      </c>
      <c r="AA132" s="58">
        <f>J132+W132</f>
        <v>30</v>
      </c>
      <c r="AB132" s="58">
        <f>K132+X132</f>
        <v>5234</v>
      </c>
      <c r="AC132" s="58">
        <f>(AA132/H132)*100</f>
        <v>50</v>
      </c>
      <c r="AD132" s="58">
        <f>(AB132/I132)*100</f>
        <v>45.513043478260869</v>
      </c>
      <c r="AE132" s="281"/>
      <c r="AF132" s="286" t="s">
        <v>229</v>
      </c>
    </row>
    <row r="133" spans="1:32" s="7" customFormat="1" ht="16.5" customHeight="1">
      <c r="A133" s="527" t="s">
        <v>19</v>
      </c>
      <c r="B133" s="527"/>
      <c r="C133" s="527"/>
      <c r="D133" s="527"/>
      <c r="E133" s="527"/>
      <c r="F133" s="527"/>
      <c r="G133" s="527"/>
      <c r="H133" s="527"/>
      <c r="I133" s="527"/>
      <c r="J133" s="527"/>
      <c r="K133" s="527"/>
      <c r="L133" s="527"/>
      <c r="M133" s="527"/>
      <c r="N133" s="527"/>
      <c r="O133" s="527"/>
      <c r="P133" s="527"/>
      <c r="Q133" s="527"/>
      <c r="R133" s="527"/>
      <c r="S133" s="527"/>
      <c r="T133" s="527"/>
      <c r="U133" s="527"/>
      <c r="V133" s="527"/>
      <c r="W133" s="194">
        <f t="shared" ref="W133:AD133" si="64">+W132</f>
        <v>6</v>
      </c>
      <c r="X133" s="194">
        <f t="shared" si="64"/>
        <v>1334</v>
      </c>
      <c r="Y133" s="194">
        <f t="shared" si="64"/>
        <v>50</v>
      </c>
      <c r="Z133" s="194">
        <f t="shared" si="64"/>
        <v>55.583333333333329</v>
      </c>
      <c r="AA133" s="194">
        <f t="shared" si="64"/>
        <v>30</v>
      </c>
      <c r="AB133" s="194">
        <f t="shared" si="64"/>
        <v>5234</v>
      </c>
      <c r="AC133" s="194">
        <f t="shared" si="64"/>
        <v>50</v>
      </c>
      <c r="AD133" s="194">
        <f t="shared" si="64"/>
        <v>45.513043478260869</v>
      </c>
      <c r="AE133" s="195"/>
      <c r="AF133" s="195"/>
    </row>
    <row r="134" spans="1:32" s="7" customFormat="1" ht="17.25" customHeight="1" thickBot="1">
      <c r="A134" s="511" t="s">
        <v>13</v>
      </c>
      <c r="B134" s="511"/>
      <c r="C134" s="511"/>
      <c r="D134" s="511"/>
      <c r="E134" s="511"/>
      <c r="F134" s="511"/>
      <c r="G134" s="511"/>
      <c r="H134" s="511"/>
      <c r="I134" s="511"/>
      <c r="J134" s="511"/>
      <c r="K134" s="511"/>
      <c r="L134" s="511"/>
      <c r="M134" s="511"/>
      <c r="N134" s="511"/>
      <c r="O134" s="511"/>
      <c r="P134" s="511"/>
      <c r="Q134" s="511"/>
      <c r="R134" s="511"/>
      <c r="S134" s="511"/>
      <c r="T134" s="511"/>
      <c r="U134" s="511"/>
      <c r="V134" s="511"/>
      <c r="W134" s="196"/>
      <c r="X134" s="197"/>
      <c r="Y134" s="198"/>
      <c r="Z134" s="199"/>
      <c r="AA134" s="196"/>
      <c r="AB134" s="200"/>
      <c r="AC134" s="198"/>
      <c r="AD134" s="198"/>
      <c r="AE134" s="198"/>
      <c r="AF134" s="198"/>
    </row>
    <row r="135" spans="1:32" s="7" customFormat="1" ht="17.25" customHeight="1">
      <c r="A135" s="245" t="s">
        <v>203</v>
      </c>
      <c r="B135" s="245"/>
      <c r="C135" s="251" t="s">
        <v>204</v>
      </c>
      <c r="D135" s="250"/>
      <c r="E135" s="246"/>
      <c r="F135" s="246"/>
      <c r="G135" s="246"/>
      <c r="H135" s="247"/>
      <c r="I135" s="246"/>
      <c r="J135" s="246"/>
      <c r="K135" s="246"/>
      <c r="L135" s="246"/>
      <c r="M135" s="246"/>
      <c r="N135" s="246"/>
      <c r="O135" s="246"/>
      <c r="P135" s="246"/>
      <c r="Q135" s="246"/>
      <c r="R135" s="246"/>
      <c r="S135" s="246"/>
      <c r="T135" s="246"/>
      <c r="U135" s="246"/>
      <c r="V135" s="246"/>
      <c r="W135" s="246"/>
      <c r="X135" s="246"/>
      <c r="Y135" s="246"/>
      <c r="Z135" s="246"/>
      <c r="AA135" s="246"/>
      <c r="AB135" s="246"/>
      <c r="AC135" s="246"/>
      <c r="AD135" s="246"/>
      <c r="AE135" s="246"/>
      <c r="AF135" s="246"/>
    </row>
    <row r="136" spans="1:32" s="7" customFormat="1" ht="28.5" customHeight="1">
      <c r="A136" s="71"/>
      <c r="B136" s="71"/>
      <c r="C136" s="77" t="s">
        <v>27</v>
      </c>
      <c r="D136" s="514" t="s">
        <v>205</v>
      </c>
      <c r="E136" s="515"/>
      <c r="F136" s="94" t="s">
        <v>207</v>
      </c>
      <c r="G136" s="73"/>
      <c r="H136" s="74"/>
      <c r="I136" s="75"/>
      <c r="J136" s="73"/>
      <c r="K136" s="73"/>
      <c r="L136" s="73"/>
      <c r="M136" s="75"/>
      <c r="N136" s="75"/>
      <c r="O136" s="73"/>
      <c r="P136" s="75"/>
      <c r="Q136" s="73"/>
      <c r="R136" s="75"/>
      <c r="S136" s="73"/>
      <c r="T136" s="75"/>
      <c r="U136" s="73"/>
      <c r="V136" s="75"/>
      <c r="W136" s="73"/>
      <c r="X136" s="75"/>
      <c r="Y136" s="73"/>
      <c r="Z136" s="76"/>
      <c r="AA136" s="73"/>
      <c r="AB136" s="73"/>
      <c r="AC136" s="73"/>
      <c r="AD136" s="73"/>
      <c r="AE136" s="73"/>
      <c r="AF136" s="73"/>
    </row>
    <row r="137" spans="1:32" s="7" customFormat="1" ht="22.5" customHeight="1">
      <c r="A137" s="234"/>
      <c r="B137" s="234"/>
      <c r="C137" s="231"/>
      <c r="D137" s="209" t="s">
        <v>89</v>
      </c>
      <c r="E137" s="252" t="s">
        <v>206</v>
      </c>
      <c r="F137" s="248" t="s">
        <v>208</v>
      </c>
      <c r="G137" s="233" t="s">
        <v>88</v>
      </c>
      <c r="H137" s="267">
        <v>5</v>
      </c>
      <c r="I137" s="235">
        <v>9600</v>
      </c>
      <c r="J137" s="235">
        <v>1</v>
      </c>
      <c r="K137" s="235">
        <v>1765</v>
      </c>
      <c r="L137" s="233">
        <v>1</v>
      </c>
      <c r="M137" s="235">
        <v>2400</v>
      </c>
      <c r="N137" s="235">
        <v>2400</v>
      </c>
      <c r="O137" s="235">
        <v>0</v>
      </c>
      <c r="P137" s="235">
        <v>1190</v>
      </c>
      <c r="Q137" s="235">
        <v>1</v>
      </c>
      <c r="R137" s="235">
        <v>0</v>
      </c>
      <c r="S137" s="235"/>
      <c r="T137" s="235"/>
      <c r="U137" s="235"/>
      <c r="V137" s="235"/>
      <c r="W137" s="279">
        <f t="shared" ref="W137:W138" si="65">O137+Q137+S137+U137</f>
        <v>1</v>
      </c>
      <c r="X137" s="279">
        <f t="shared" ref="X137:X138" si="66">P137+R137+T137+V137</f>
        <v>1190</v>
      </c>
      <c r="Y137" s="279">
        <f t="shared" ref="Y137:Y138" si="67">(W137/L137)*100</f>
        <v>100</v>
      </c>
      <c r="Z137" s="279">
        <f t="shared" ref="Z137:Z138" si="68">(X137/M137)*100</f>
        <v>49.583333333333336</v>
      </c>
      <c r="AA137" s="279">
        <f t="shared" ref="AA137:AA138" si="69">J137+W137</f>
        <v>2</v>
      </c>
      <c r="AB137" s="279">
        <f t="shared" ref="AB137:AB138" si="70">K137+X137</f>
        <v>2955</v>
      </c>
      <c r="AC137" s="279">
        <f t="shared" ref="AC137:AC138" si="71">(AA137/H137)*100</f>
        <v>40</v>
      </c>
      <c r="AD137" s="279">
        <f t="shared" ref="AD137:AD138" si="72">(AB137/I137)*100</f>
        <v>30.78125</v>
      </c>
      <c r="AE137" s="281"/>
      <c r="AF137" s="248"/>
    </row>
    <row r="138" spans="1:32" s="7" customFormat="1" ht="40.5" customHeight="1" thickBot="1">
      <c r="A138" s="234"/>
      <c r="B138" s="234"/>
      <c r="C138" s="231"/>
      <c r="D138" s="209" t="s">
        <v>90</v>
      </c>
      <c r="E138" s="252" t="s">
        <v>209</v>
      </c>
      <c r="F138" s="248" t="s">
        <v>210</v>
      </c>
      <c r="G138" s="233" t="s">
        <v>88</v>
      </c>
      <c r="H138" s="267">
        <v>5</v>
      </c>
      <c r="I138" s="235">
        <v>28989</v>
      </c>
      <c r="J138" s="235">
        <v>2</v>
      </c>
      <c r="K138" s="235">
        <v>10889</v>
      </c>
      <c r="L138" s="233">
        <v>2</v>
      </c>
      <c r="M138" s="235">
        <v>6000</v>
      </c>
      <c r="N138" s="235">
        <v>5996</v>
      </c>
      <c r="O138" s="235">
        <v>2</v>
      </c>
      <c r="P138" s="235">
        <v>5916</v>
      </c>
      <c r="Q138" s="235">
        <v>0</v>
      </c>
      <c r="R138" s="235">
        <v>0</v>
      </c>
      <c r="S138" s="235"/>
      <c r="T138" s="235"/>
      <c r="U138" s="235"/>
      <c r="V138" s="235"/>
      <c r="W138" s="282">
        <f t="shared" si="65"/>
        <v>2</v>
      </c>
      <c r="X138" s="282">
        <f t="shared" si="66"/>
        <v>5916</v>
      </c>
      <c r="Y138" s="282">
        <f t="shared" si="67"/>
        <v>100</v>
      </c>
      <c r="Z138" s="282">
        <f t="shared" si="68"/>
        <v>98.6</v>
      </c>
      <c r="AA138" s="282">
        <f t="shared" si="69"/>
        <v>4</v>
      </c>
      <c r="AB138" s="282">
        <f t="shared" si="70"/>
        <v>16805</v>
      </c>
      <c r="AC138" s="282">
        <f t="shared" si="71"/>
        <v>80</v>
      </c>
      <c r="AD138" s="282">
        <f t="shared" si="72"/>
        <v>57.970264583117739</v>
      </c>
      <c r="AE138" s="73"/>
      <c r="AF138" s="248"/>
    </row>
    <row r="139" spans="1:32" s="7" customFormat="1" ht="16.5" customHeight="1">
      <c r="A139" s="527" t="s">
        <v>19</v>
      </c>
      <c r="B139" s="527"/>
      <c r="C139" s="527"/>
      <c r="D139" s="527"/>
      <c r="E139" s="527"/>
      <c r="F139" s="527"/>
      <c r="G139" s="527"/>
      <c r="H139" s="527"/>
      <c r="I139" s="527"/>
      <c r="J139" s="527"/>
      <c r="K139" s="527"/>
      <c r="L139" s="527"/>
      <c r="M139" s="527"/>
      <c r="N139" s="527"/>
      <c r="O139" s="527"/>
      <c r="P139" s="527"/>
      <c r="Q139" s="527"/>
      <c r="R139" s="527"/>
      <c r="S139" s="527"/>
      <c r="T139" s="527"/>
      <c r="U139" s="527"/>
      <c r="V139" s="527"/>
      <c r="W139" s="194">
        <f>(W137+W138)/2</f>
        <v>1.5</v>
      </c>
      <c r="X139" s="194">
        <f t="shared" ref="X139:AD139" si="73">(X137+X138)/2</f>
        <v>3553</v>
      </c>
      <c r="Y139" s="194">
        <f t="shared" si="73"/>
        <v>100</v>
      </c>
      <c r="Z139" s="194">
        <f t="shared" si="73"/>
        <v>74.091666666666669</v>
      </c>
      <c r="AA139" s="194">
        <f t="shared" si="73"/>
        <v>3</v>
      </c>
      <c r="AB139" s="194">
        <f t="shared" si="73"/>
        <v>9880</v>
      </c>
      <c r="AC139" s="194">
        <f t="shared" si="73"/>
        <v>60</v>
      </c>
      <c r="AD139" s="194">
        <f t="shared" si="73"/>
        <v>44.37575729155887</v>
      </c>
      <c r="AE139" s="313"/>
      <c r="AF139" s="313"/>
    </row>
    <row r="140" spans="1:32" s="7" customFormat="1" ht="18.75" customHeight="1" thickBot="1">
      <c r="A140" s="511" t="s">
        <v>13</v>
      </c>
      <c r="B140" s="511"/>
      <c r="C140" s="511"/>
      <c r="D140" s="511"/>
      <c r="E140" s="511"/>
      <c r="F140" s="511"/>
      <c r="G140" s="511"/>
      <c r="H140" s="511"/>
      <c r="I140" s="511"/>
      <c r="J140" s="511"/>
      <c r="K140" s="511"/>
      <c r="L140" s="511"/>
      <c r="M140" s="511"/>
      <c r="N140" s="511"/>
      <c r="O140" s="511"/>
      <c r="P140" s="511"/>
      <c r="Q140" s="511"/>
      <c r="R140" s="511"/>
      <c r="S140" s="511"/>
      <c r="T140" s="511"/>
      <c r="U140" s="511"/>
      <c r="V140" s="511"/>
      <c r="W140" s="196"/>
      <c r="X140" s="197"/>
      <c r="Y140" s="312"/>
      <c r="Z140" s="199"/>
      <c r="AA140" s="196"/>
      <c r="AB140" s="200"/>
      <c r="AC140" s="312"/>
      <c r="AD140" s="312"/>
      <c r="AE140" s="312"/>
      <c r="AF140" s="312"/>
    </row>
    <row r="141" spans="1:32" s="7" customFormat="1" ht="29.25" customHeight="1">
      <c r="A141" s="234"/>
      <c r="B141" s="234"/>
      <c r="C141" s="231" t="s">
        <v>28</v>
      </c>
      <c r="D141" s="548" t="s">
        <v>211</v>
      </c>
      <c r="E141" s="549"/>
      <c r="F141" s="248" t="s">
        <v>213</v>
      </c>
      <c r="G141" s="233"/>
      <c r="H141" s="267"/>
      <c r="I141" s="235"/>
      <c r="J141" s="235"/>
      <c r="K141" s="235"/>
      <c r="L141" s="233"/>
      <c r="M141" s="235"/>
      <c r="N141" s="235"/>
      <c r="O141" s="235"/>
      <c r="P141" s="235"/>
      <c r="Q141" s="235"/>
      <c r="R141" s="235"/>
      <c r="S141" s="235"/>
      <c r="T141" s="235"/>
      <c r="U141" s="235"/>
      <c r="V141" s="235"/>
      <c r="W141" s="73"/>
      <c r="X141" s="75"/>
      <c r="Y141" s="73"/>
      <c r="Z141" s="76"/>
      <c r="AA141" s="76"/>
      <c r="AB141" s="76"/>
      <c r="AC141" s="76"/>
      <c r="AD141" s="82"/>
      <c r="AE141" s="73"/>
      <c r="AF141" s="248"/>
    </row>
    <row r="142" spans="1:32" s="7" customFormat="1" ht="28.5" customHeight="1">
      <c r="A142" s="234"/>
      <c r="B142" s="234"/>
      <c r="C142" s="231"/>
      <c r="D142" s="209" t="s">
        <v>89</v>
      </c>
      <c r="E142" s="252" t="s">
        <v>212</v>
      </c>
      <c r="F142" s="248" t="s">
        <v>214</v>
      </c>
      <c r="G142" s="233" t="s">
        <v>35</v>
      </c>
      <c r="H142" s="267">
        <v>48</v>
      </c>
      <c r="I142" s="235">
        <v>14400</v>
      </c>
      <c r="J142" s="235">
        <v>12</v>
      </c>
      <c r="K142" s="235">
        <v>1885</v>
      </c>
      <c r="L142" s="233">
        <v>12</v>
      </c>
      <c r="M142" s="235">
        <v>2400</v>
      </c>
      <c r="N142" s="235">
        <v>2400</v>
      </c>
      <c r="O142" s="235">
        <v>0</v>
      </c>
      <c r="P142" s="235">
        <v>0</v>
      </c>
      <c r="Q142" s="235">
        <v>12</v>
      </c>
      <c r="R142" s="235">
        <v>2400</v>
      </c>
      <c r="S142" s="235"/>
      <c r="T142" s="235"/>
      <c r="U142" s="235"/>
      <c r="V142" s="235"/>
      <c r="W142" s="282">
        <f t="shared" ref="W142:W144" si="74">O142+Q142+S142+U142</f>
        <v>12</v>
      </c>
      <c r="X142" s="282">
        <f t="shared" ref="X142:X144" si="75">P142+R142+T142+V142</f>
        <v>2400</v>
      </c>
      <c r="Y142" s="282">
        <f t="shared" ref="Y142:Y144" si="76">(W142/L142)*100</f>
        <v>100</v>
      </c>
      <c r="Z142" s="282">
        <f t="shared" ref="Z142:Z144" si="77">(X142/M142)*100</f>
        <v>100</v>
      </c>
      <c r="AA142" s="282">
        <f t="shared" ref="AA142:AA144" si="78">J142+W142</f>
        <v>24</v>
      </c>
      <c r="AB142" s="282">
        <f t="shared" ref="AB142:AB144" si="79">K142+X142</f>
        <v>4285</v>
      </c>
      <c r="AC142" s="282">
        <f t="shared" ref="AC142:AC144" si="80">(AA142/H142)*100</f>
        <v>50</v>
      </c>
      <c r="AD142" s="282">
        <f t="shared" ref="AD142:AD144" si="81">(AB142/I142)*100</f>
        <v>29.756944444444443</v>
      </c>
      <c r="AE142" s="73"/>
      <c r="AF142" s="248" t="s">
        <v>225</v>
      </c>
    </row>
    <row r="143" spans="1:32" s="7" customFormat="1" ht="25.5" customHeight="1">
      <c r="A143" s="234"/>
      <c r="B143" s="234"/>
      <c r="C143" s="231"/>
      <c r="D143" s="209" t="s">
        <v>90</v>
      </c>
      <c r="E143" s="252" t="s">
        <v>215</v>
      </c>
      <c r="F143" s="248" t="s">
        <v>216</v>
      </c>
      <c r="G143" s="233" t="s">
        <v>35</v>
      </c>
      <c r="H143" s="267">
        <v>60</v>
      </c>
      <c r="I143" s="235">
        <v>28990</v>
      </c>
      <c r="J143" s="235">
        <v>24</v>
      </c>
      <c r="K143" s="235">
        <v>9740</v>
      </c>
      <c r="L143" s="233">
        <v>12</v>
      </c>
      <c r="M143" s="235">
        <v>5000</v>
      </c>
      <c r="N143" s="235">
        <v>4999</v>
      </c>
      <c r="O143" s="235">
        <v>0</v>
      </c>
      <c r="P143" s="235">
        <v>0</v>
      </c>
      <c r="Q143" s="235">
        <v>0</v>
      </c>
      <c r="R143" s="235">
        <v>0</v>
      </c>
      <c r="S143" s="235"/>
      <c r="T143" s="235"/>
      <c r="U143" s="235"/>
      <c r="V143" s="235"/>
      <c r="W143" s="282">
        <f t="shared" si="74"/>
        <v>0</v>
      </c>
      <c r="X143" s="282">
        <f t="shared" si="75"/>
        <v>0</v>
      </c>
      <c r="Y143" s="282">
        <f t="shared" si="76"/>
        <v>0</v>
      </c>
      <c r="Z143" s="282">
        <f t="shared" si="77"/>
        <v>0</v>
      </c>
      <c r="AA143" s="282">
        <f t="shared" si="78"/>
        <v>24</v>
      </c>
      <c r="AB143" s="282">
        <f t="shared" si="79"/>
        <v>9740</v>
      </c>
      <c r="AC143" s="282">
        <f t="shared" si="80"/>
        <v>40</v>
      </c>
      <c r="AD143" s="282">
        <f t="shared" si="81"/>
        <v>33.597792342186963</v>
      </c>
      <c r="AE143" s="73"/>
      <c r="AF143" s="248" t="s">
        <v>226</v>
      </c>
    </row>
    <row r="144" spans="1:32" s="7" customFormat="1" ht="30.75" customHeight="1" thickBot="1">
      <c r="A144" s="283"/>
      <c r="B144" s="283"/>
      <c r="C144" s="284"/>
      <c r="D144" s="47" t="s">
        <v>93</v>
      </c>
      <c r="E144" s="285" t="s">
        <v>217</v>
      </c>
      <c r="F144" s="286" t="s">
        <v>218</v>
      </c>
      <c r="G144" s="281" t="s">
        <v>35</v>
      </c>
      <c r="H144" s="287">
        <v>5</v>
      </c>
      <c r="I144" s="288">
        <v>32000</v>
      </c>
      <c r="J144" s="288">
        <v>2</v>
      </c>
      <c r="K144" s="288">
        <v>6410</v>
      </c>
      <c r="L144" s="281">
        <v>1</v>
      </c>
      <c r="M144" s="288">
        <v>5000</v>
      </c>
      <c r="N144" s="288">
        <v>4999</v>
      </c>
      <c r="O144" s="288">
        <v>0</v>
      </c>
      <c r="P144" s="288">
        <v>0</v>
      </c>
      <c r="Q144" s="288">
        <v>0</v>
      </c>
      <c r="R144" s="288">
        <v>0</v>
      </c>
      <c r="S144" s="288"/>
      <c r="T144" s="288"/>
      <c r="U144" s="288"/>
      <c r="V144" s="288"/>
      <c r="W144" s="279">
        <f t="shared" si="74"/>
        <v>0</v>
      </c>
      <c r="X144" s="279">
        <f t="shared" si="75"/>
        <v>0</v>
      </c>
      <c r="Y144" s="279">
        <f t="shared" si="76"/>
        <v>0</v>
      </c>
      <c r="Z144" s="279">
        <f t="shared" si="77"/>
        <v>0</v>
      </c>
      <c r="AA144" s="279">
        <f t="shared" si="78"/>
        <v>2</v>
      </c>
      <c r="AB144" s="279">
        <f t="shared" si="79"/>
        <v>6410</v>
      </c>
      <c r="AC144" s="279">
        <f t="shared" si="80"/>
        <v>40</v>
      </c>
      <c r="AD144" s="279">
        <f t="shared" si="81"/>
        <v>20.03125</v>
      </c>
      <c r="AE144" s="281"/>
      <c r="AF144" s="286"/>
    </row>
    <row r="145" spans="1:32" s="7" customFormat="1" ht="18" customHeight="1">
      <c r="A145" s="527" t="s">
        <v>19</v>
      </c>
      <c r="B145" s="527"/>
      <c r="C145" s="527"/>
      <c r="D145" s="527"/>
      <c r="E145" s="527"/>
      <c r="F145" s="527"/>
      <c r="G145" s="527"/>
      <c r="H145" s="527"/>
      <c r="I145" s="527"/>
      <c r="J145" s="527"/>
      <c r="K145" s="527"/>
      <c r="L145" s="527"/>
      <c r="M145" s="527"/>
      <c r="N145" s="527"/>
      <c r="O145" s="527"/>
      <c r="P145" s="527"/>
      <c r="Q145" s="527"/>
      <c r="R145" s="527"/>
      <c r="S145" s="527"/>
      <c r="T145" s="527"/>
      <c r="U145" s="527"/>
      <c r="V145" s="527"/>
      <c r="W145" s="193">
        <f>(W142+W143+W144)/3</f>
        <v>4</v>
      </c>
      <c r="X145" s="193">
        <f t="shared" ref="X145:AD145" si="82">(X142+X143+X144)/3</f>
        <v>800</v>
      </c>
      <c r="Y145" s="193">
        <f t="shared" si="82"/>
        <v>33.333333333333336</v>
      </c>
      <c r="Z145" s="193">
        <f t="shared" si="82"/>
        <v>33.333333333333336</v>
      </c>
      <c r="AA145" s="193">
        <f t="shared" si="82"/>
        <v>16.666666666666668</v>
      </c>
      <c r="AB145" s="193">
        <f t="shared" si="82"/>
        <v>6811.666666666667</v>
      </c>
      <c r="AC145" s="193">
        <f t="shared" si="82"/>
        <v>43.333333333333336</v>
      </c>
      <c r="AD145" s="193">
        <f t="shared" si="82"/>
        <v>27.795328928877137</v>
      </c>
      <c r="AE145" s="262"/>
      <c r="AF145" s="262"/>
    </row>
    <row r="146" spans="1:32" s="7" customFormat="1" ht="18.75" customHeight="1" thickBot="1">
      <c r="A146" s="511" t="s">
        <v>13</v>
      </c>
      <c r="B146" s="511"/>
      <c r="C146" s="511"/>
      <c r="D146" s="511"/>
      <c r="E146" s="511"/>
      <c r="F146" s="511"/>
      <c r="G146" s="511"/>
      <c r="H146" s="511"/>
      <c r="I146" s="511"/>
      <c r="J146" s="511"/>
      <c r="K146" s="511"/>
      <c r="L146" s="511"/>
      <c r="M146" s="511"/>
      <c r="N146" s="511"/>
      <c r="O146" s="511"/>
      <c r="P146" s="511"/>
      <c r="Q146" s="511"/>
      <c r="R146" s="511"/>
      <c r="S146" s="511"/>
      <c r="T146" s="511"/>
      <c r="U146" s="511"/>
      <c r="V146" s="511"/>
      <c r="W146" s="196"/>
      <c r="X146" s="197"/>
      <c r="Y146" s="263"/>
      <c r="Z146" s="199"/>
      <c r="AA146" s="196"/>
      <c r="AB146" s="200"/>
      <c r="AC146" s="263"/>
      <c r="AD146" s="263"/>
      <c r="AE146" s="263"/>
      <c r="AF146" s="263"/>
    </row>
    <row r="147" spans="1:32" s="7" customFormat="1" ht="18.75" customHeight="1">
      <c r="A147" s="268"/>
      <c r="B147" s="268"/>
      <c r="C147" s="268"/>
      <c r="D147" s="268"/>
      <c r="E147" s="268"/>
      <c r="F147" s="268"/>
      <c r="G147" s="268"/>
      <c r="H147" s="268"/>
      <c r="I147" s="268"/>
      <c r="J147" s="268"/>
      <c r="K147" s="268"/>
      <c r="L147" s="268"/>
      <c r="M147" s="268"/>
      <c r="N147" s="268"/>
      <c r="O147" s="268"/>
      <c r="P147" s="268"/>
      <c r="Q147" s="268"/>
      <c r="R147" s="268"/>
      <c r="S147" s="268"/>
      <c r="T147" s="268"/>
      <c r="U147" s="268"/>
      <c r="V147" s="268"/>
      <c r="W147" s="269"/>
      <c r="X147" s="270"/>
      <c r="Y147" s="268"/>
      <c r="Z147" s="271"/>
      <c r="AA147" s="269"/>
      <c r="AB147" s="272"/>
      <c r="AC147" s="268"/>
      <c r="AD147" s="268"/>
      <c r="AE147" s="268"/>
      <c r="AF147" s="268"/>
    </row>
    <row r="148" spans="1:32" s="7" customFormat="1" ht="18.75" customHeight="1">
      <c r="A148" s="273"/>
      <c r="B148" s="273"/>
      <c r="C148" s="273"/>
      <c r="D148" s="273"/>
      <c r="E148" s="273"/>
      <c r="F148" s="273"/>
      <c r="G148" s="273"/>
      <c r="H148" s="273"/>
      <c r="I148" s="273"/>
      <c r="J148" s="273"/>
      <c r="K148" s="273"/>
      <c r="L148" s="273"/>
      <c r="M148" s="273"/>
      <c r="N148" s="273"/>
      <c r="O148" s="273"/>
      <c r="P148" s="273"/>
      <c r="Q148" s="273"/>
      <c r="R148" s="273"/>
      <c r="S148" s="273"/>
      <c r="T148" s="273"/>
      <c r="U148" s="273"/>
      <c r="V148" s="273"/>
      <c r="W148" s="274"/>
      <c r="X148" s="275"/>
      <c r="Y148" s="273"/>
      <c r="Z148" s="276"/>
      <c r="AA148" s="274"/>
      <c r="AB148" s="277"/>
      <c r="AC148" s="273"/>
      <c r="AD148" s="273"/>
      <c r="AE148" s="273"/>
      <c r="AF148" s="273"/>
    </row>
    <row r="149" spans="1:32" s="7" customFormat="1" ht="18.75" customHeight="1">
      <c r="A149" s="273"/>
      <c r="B149" s="273"/>
      <c r="C149" s="273"/>
      <c r="D149" s="273"/>
      <c r="E149" s="273"/>
      <c r="F149" s="273"/>
      <c r="G149" s="273"/>
      <c r="H149" s="273"/>
      <c r="I149" s="273"/>
      <c r="J149" s="273"/>
      <c r="K149" s="273"/>
      <c r="L149" s="273"/>
      <c r="M149" s="273"/>
      <c r="N149" s="273"/>
      <c r="O149" s="273"/>
      <c r="P149" s="273"/>
      <c r="Q149" s="273"/>
      <c r="R149" s="273"/>
      <c r="S149" s="273"/>
      <c r="T149" s="273"/>
      <c r="U149" s="273"/>
      <c r="V149" s="273"/>
      <c r="W149" s="274"/>
      <c r="X149" s="275"/>
      <c r="Y149" s="273"/>
      <c r="Z149" s="276"/>
      <c r="AA149" s="274"/>
      <c r="AB149" s="277"/>
      <c r="AC149" s="273"/>
      <c r="AD149" s="273"/>
      <c r="AE149" s="273"/>
      <c r="AF149" s="273"/>
    </row>
    <row r="150" spans="1:32" s="7" customFormat="1" ht="18.75" customHeight="1">
      <c r="A150" s="273"/>
      <c r="B150" s="273"/>
      <c r="C150" s="273"/>
      <c r="D150" s="273"/>
      <c r="E150" s="273"/>
      <c r="F150" s="273"/>
      <c r="G150" s="273"/>
      <c r="H150" s="273"/>
      <c r="I150" s="273"/>
      <c r="J150" s="273"/>
      <c r="K150" s="273"/>
      <c r="L150" s="273"/>
      <c r="M150" s="273"/>
      <c r="N150" s="273"/>
      <c r="O150" s="273"/>
      <c r="P150" s="273"/>
      <c r="Q150" s="273"/>
      <c r="R150" s="273"/>
      <c r="S150" s="273"/>
      <c r="T150" s="273"/>
      <c r="U150" s="273"/>
      <c r="V150" s="273"/>
      <c r="W150" s="274"/>
      <c r="X150" s="275"/>
      <c r="Y150" s="273"/>
      <c r="Z150" s="276"/>
      <c r="AA150" s="274"/>
      <c r="AB150" s="277"/>
      <c r="AC150" s="273"/>
      <c r="AD150" s="273"/>
      <c r="AE150" s="273"/>
      <c r="AF150" s="273"/>
    </row>
    <row r="151" spans="1:32" s="7" customFormat="1" ht="18.75" customHeight="1">
      <c r="A151" s="273"/>
      <c r="B151" s="273"/>
      <c r="C151" s="273"/>
      <c r="D151" s="273"/>
      <c r="E151" s="273"/>
      <c r="F151" s="273"/>
      <c r="G151" s="273"/>
      <c r="H151" s="273"/>
      <c r="I151" s="273"/>
      <c r="J151" s="273"/>
      <c r="K151" s="273"/>
      <c r="L151" s="273"/>
      <c r="M151" s="273"/>
      <c r="N151" s="273"/>
      <c r="O151" s="273"/>
      <c r="P151" s="273"/>
      <c r="Q151" s="273"/>
      <c r="R151" s="273"/>
      <c r="S151" s="273"/>
      <c r="T151" s="273"/>
      <c r="U151" s="273"/>
      <c r="V151" s="273"/>
      <c r="W151" s="274"/>
      <c r="X151" s="275"/>
      <c r="Y151" s="273"/>
      <c r="Z151" s="276"/>
      <c r="AA151" s="274"/>
      <c r="AB151" s="277"/>
      <c r="AC151" s="273"/>
      <c r="AD151" s="273"/>
      <c r="AE151" s="273"/>
      <c r="AF151" s="273"/>
    </row>
    <row r="152" spans="1:32" s="7" customFormat="1" ht="18.75" customHeight="1">
      <c r="A152" s="273"/>
      <c r="B152" s="273"/>
      <c r="C152" s="273"/>
      <c r="D152" s="273"/>
      <c r="E152" s="273"/>
      <c r="F152" s="273"/>
      <c r="G152" s="273"/>
      <c r="H152" s="273"/>
      <c r="I152" s="273"/>
      <c r="J152" s="273"/>
      <c r="K152" s="273"/>
      <c r="L152" s="273"/>
      <c r="M152" s="273"/>
      <c r="N152" s="273"/>
      <c r="O152" s="273"/>
      <c r="P152" s="273"/>
      <c r="Q152" s="273"/>
      <c r="R152" s="273"/>
      <c r="S152" s="273"/>
      <c r="T152" s="273"/>
      <c r="U152" s="273"/>
      <c r="V152" s="273"/>
      <c r="W152" s="274"/>
      <c r="X152" s="275"/>
      <c r="Y152" s="273"/>
      <c r="Z152" s="276"/>
      <c r="AA152" s="274"/>
      <c r="AB152" s="277"/>
      <c r="AC152" s="273"/>
      <c r="AD152" s="273"/>
      <c r="AE152" s="273"/>
      <c r="AF152" s="273"/>
    </row>
    <row r="153" spans="1:32" s="7" customFormat="1" ht="18.75" customHeight="1">
      <c r="A153" s="273"/>
      <c r="B153" s="273"/>
      <c r="C153" s="273"/>
      <c r="D153" s="273"/>
      <c r="E153" s="273"/>
      <c r="F153" s="273"/>
      <c r="G153" s="273"/>
      <c r="H153" s="273"/>
      <c r="I153" s="273"/>
      <c r="J153" s="273"/>
      <c r="K153" s="273"/>
      <c r="L153" s="273"/>
      <c r="M153" s="273"/>
      <c r="N153" s="273"/>
      <c r="O153" s="273"/>
      <c r="P153" s="273"/>
      <c r="Q153" s="273"/>
      <c r="R153" s="273"/>
      <c r="S153" s="273"/>
      <c r="T153" s="273"/>
      <c r="U153" s="273"/>
      <c r="V153" s="273"/>
      <c r="W153" s="274"/>
      <c r="X153" s="275"/>
      <c r="Y153" s="273"/>
      <c r="Z153" s="276"/>
      <c r="AA153" s="274"/>
      <c r="AB153" s="277"/>
      <c r="AC153" s="273"/>
      <c r="AD153" s="273"/>
      <c r="AE153" s="273"/>
      <c r="AF153" s="273"/>
    </row>
    <row r="154" spans="1:32" s="7" customFormat="1" ht="18.75" customHeight="1">
      <c r="A154" s="273"/>
      <c r="B154" s="273"/>
      <c r="C154" s="273"/>
      <c r="D154" s="273"/>
      <c r="E154" s="273"/>
      <c r="F154" s="273"/>
      <c r="G154" s="273"/>
      <c r="H154" s="273"/>
      <c r="I154" s="273"/>
      <c r="J154" s="273"/>
      <c r="K154" s="273"/>
      <c r="L154" s="273"/>
      <c r="M154" s="273"/>
      <c r="N154" s="273"/>
      <c r="O154" s="273"/>
      <c r="P154" s="273"/>
      <c r="Q154" s="273"/>
      <c r="R154" s="273"/>
      <c r="S154" s="273"/>
      <c r="T154" s="273"/>
      <c r="U154" s="273"/>
      <c r="V154" s="273"/>
      <c r="W154" s="274"/>
      <c r="X154" s="275"/>
      <c r="Y154" s="273"/>
      <c r="Z154" s="276"/>
      <c r="AA154" s="274"/>
      <c r="AB154" s="277"/>
      <c r="AC154" s="273"/>
      <c r="AD154" s="273"/>
      <c r="AE154" s="273"/>
      <c r="AF154" s="273"/>
    </row>
    <row r="155" spans="1:32" s="7" customFormat="1" ht="18.75" customHeight="1">
      <c r="A155" s="273"/>
      <c r="B155" s="273"/>
      <c r="C155" s="273"/>
      <c r="D155" s="273"/>
      <c r="E155" s="273"/>
      <c r="F155" s="273"/>
      <c r="G155" s="273"/>
      <c r="H155" s="273"/>
      <c r="I155" s="273"/>
      <c r="J155" s="273"/>
      <c r="K155" s="273"/>
      <c r="L155" s="273"/>
      <c r="M155" s="273"/>
      <c r="N155" s="273"/>
      <c r="O155" s="273"/>
      <c r="P155" s="273"/>
      <c r="Q155" s="273"/>
      <c r="R155" s="273"/>
      <c r="S155" s="273"/>
      <c r="T155" s="273"/>
      <c r="U155" s="273"/>
      <c r="V155" s="273"/>
      <c r="W155" s="274"/>
      <c r="X155" s="275"/>
      <c r="Y155" s="273"/>
      <c r="Z155" s="276"/>
      <c r="AA155" s="274"/>
      <c r="AB155" s="277"/>
      <c r="AC155" s="273"/>
      <c r="AD155" s="273"/>
      <c r="AE155" s="273"/>
      <c r="AF155" s="273"/>
    </row>
    <row r="156" spans="1:32" s="7" customFormat="1" ht="18.75" customHeight="1" thickBot="1">
      <c r="A156" s="273"/>
      <c r="B156" s="273"/>
      <c r="C156" s="273"/>
      <c r="D156" s="273"/>
      <c r="E156" s="273"/>
      <c r="F156" s="273"/>
      <c r="G156" s="273"/>
      <c r="H156" s="273"/>
      <c r="I156" s="273"/>
      <c r="J156" s="273"/>
      <c r="K156" s="273"/>
      <c r="L156" s="273"/>
      <c r="M156" s="273"/>
      <c r="N156" s="273"/>
      <c r="O156" s="273"/>
      <c r="P156" s="273"/>
      <c r="Q156" s="273"/>
      <c r="R156" s="273"/>
      <c r="S156" s="273"/>
      <c r="T156" s="273"/>
      <c r="U156" s="273"/>
      <c r="V156" s="273"/>
      <c r="W156" s="274"/>
      <c r="X156" s="275"/>
      <c r="Y156" s="273"/>
      <c r="Z156" s="276"/>
      <c r="AA156" s="274"/>
      <c r="AB156" s="277"/>
      <c r="AC156" s="273"/>
      <c r="AD156" s="273"/>
      <c r="AE156" s="273"/>
      <c r="AF156" s="273" t="s">
        <v>236</v>
      </c>
    </row>
    <row r="157" spans="1:32" s="7" customFormat="1" ht="18.75" customHeight="1" thickBot="1">
      <c r="A157" s="496">
        <v>1</v>
      </c>
      <c r="B157" s="496">
        <v>2</v>
      </c>
      <c r="C157" s="504">
        <v>3</v>
      </c>
      <c r="D157" s="505"/>
      <c r="E157" s="506"/>
      <c r="F157" s="496">
        <v>4</v>
      </c>
      <c r="G157" s="496" t="s">
        <v>119</v>
      </c>
      <c r="H157" s="496">
        <v>5</v>
      </c>
      <c r="I157" s="496"/>
      <c r="J157" s="496">
        <v>6</v>
      </c>
      <c r="K157" s="496"/>
      <c r="L157" s="496">
        <v>7</v>
      </c>
      <c r="M157" s="496"/>
      <c r="N157" s="496"/>
      <c r="O157" s="496">
        <v>8</v>
      </c>
      <c r="P157" s="496"/>
      <c r="Q157" s="496">
        <v>9</v>
      </c>
      <c r="R157" s="496"/>
      <c r="S157" s="496">
        <v>10</v>
      </c>
      <c r="T157" s="496"/>
      <c r="U157" s="496">
        <v>11</v>
      </c>
      <c r="V157" s="496"/>
      <c r="W157" s="496" t="s">
        <v>7</v>
      </c>
      <c r="X157" s="496"/>
      <c r="Y157" s="496" t="s">
        <v>8</v>
      </c>
      <c r="Z157" s="496"/>
      <c r="AA157" s="496" t="s">
        <v>9</v>
      </c>
      <c r="AB157" s="496"/>
      <c r="AC157" s="496" t="s">
        <v>10</v>
      </c>
      <c r="AD157" s="496"/>
      <c r="AE157" s="310">
        <v>16</v>
      </c>
      <c r="AF157" s="310">
        <v>17</v>
      </c>
    </row>
    <row r="158" spans="1:32" s="7" customFormat="1" ht="18.75" customHeight="1">
      <c r="A158" s="503"/>
      <c r="B158" s="503"/>
      <c r="C158" s="507"/>
      <c r="D158" s="508"/>
      <c r="E158" s="509"/>
      <c r="F158" s="503"/>
      <c r="G158" s="503"/>
      <c r="H158" s="311" t="s">
        <v>11</v>
      </c>
      <c r="I158" s="61" t="s">
        <v>124</v>
      </c>
      <c r="J158" s="311" t="s">
        <v>11</v>
      </c>
      <c r="K158" s="61" t="s">
        <v>124</v>
      </c>
      <c r="L158" s="311" t="s">
        <v>11</v>
      </c>
      <c r="M158" s="61" t="s">
        <v>125</v>
      </c>
      <c r="N158" s="61" t="s">
        <v>126</v>
      </c>
      <c r="O158" s="311" t="s">
        <v>11</v>
      </c>
      <c r="P158" s="61" t="s">
        <v>124</v>
      </c>
      <c r="Q158" s="311" t="s">
        <v>11</v>
      </c>
      <c r="R158" s="61" t="s">
        <v>124</v>
      </c>
      <c r="S158" s="311" t="s">
        <v>11</v>
      </c>
      <c r="T158" s="61" t="s">
        <v>124</v>
      </c>
      <c r="U158" s="311" t="s">
        <v>11</v>
      </c>
      <c r="V158" s="61" t="s">
        <v>124</v>
      </c>
      <c r="W158" s="311" t="s">
        <v>11</v>
      </c>
      <c r="X158" s="61" t="s">
        <v>124</v>
      </c>
      <c r="Y158" s="311" t="s">
        <v>11</v>
      </c>
      <c r="Z158" s="61" t="s">
        <v>124</v>
      </c>
      <c r="AA158" s="311" t="s">
        <v>11</v>
      </c>
      <c r="AB158" s="61" t="s">
        <v>124</v>
      </c>
      <c r="AC158" s="311" t="s">
        <v>11</v>
      </c>
      <c r="AD158" s="61" t="s">
        <v>124</v>
      </c>
      <c r="AE158" s="61"/>
      <c r="AF158" s="61"/>
    </row>
    <row r="159" spans="1:32" s="7" customFormat="1" ht="18.75" customHeight="1" thickBot="1">
      <c r="A159" s="83"/>
      <c r="B159" s="83"/>
      <c r="C159" s="301"/>
      <c r="D159" s="302"/>
      <c r="E159" s="303"/>
      <c r="F159" s="83"/>
      <c r="G159" s="83"/>
      <c r="H159" s="83"/>
      <c r="I159" s="304" t="s">
        <v>223</v>
      </c>
      <c r="J159" s="83"/>
      <c r="K159" s="304" t="s">
        <v>223</v>
      </c>
      <c r="L159" s="83"/>
      <c r="M159" s="304" t="s">
        <v>223</v>
      </c>
      <c r="N159" s="304" t="s">
        <v>223</v>
      </c>
      <c r="O159" s="83"/>
      <c r="P159" s="304" t="s">
        <v>223</v>
      </c>
      <c r="Q159" s="83"/>
      <c r="R159" s="304" t="s">
        <v>223</v>
      </c>
      <c r="S159" s="83"/>
      <c r="T159" s="304" t="s">
        <v>223</v>
      </c>
      <c r="U159" s="83"/>
      <c r="V159" s="304" t="s">
        <v>223</v>
      </c>
      <c r="W159" s="83"/>
      <c r="X159" s="304" t="s">
        <v>223</v>
      </c>
      <c r="Y159" s="83"/>
      <c r="Z159" s="304" t="s">
        <v>223</v>
      </c>
      <c r="AA159" s="83"/>
      <c r="AB159" s="304" t="s">
        <v>223</v>
      </c>
      <c r="AC159" s="83"/>
      <c r="AD159" s="304" t="s">
        <v>223</v>
      </c>
      <c r="AE159" s="305"/>
      <c r="AF159" s="305"/>
    </row>
    <row r="160" spans="1:32" s="7" customFormat="1" ht="19.5" customHeight="1">
      <c r="A160" s="245" t="s">
        <v>219</v>
      </c>
      <c r="B160" s="245"/>
      <c r="C160" s="251" t="s">
        <v>100</v>
      </c>
      <c r="D160" s="250"/>
      <c r="E160" s="246"/>
      <c r="F160" s="246"/>
      <c r="G160" s="246"/>
      <c r="H160" s="247"/>
      <c r="I160" s="246"/>
      <c r="J160" s="246"/>
      <c r="K160" s="246"/>
      <c r="L160" s="246"/>
      <c r="M160" s="246"/>
      <c r="N160" s="246"/>
      <c r="O160" s="246"/>
      <c r="P160" s="246"/>
      <c r="Q160" s="246"/>
      <c r="R160" s="246"/>
      <c r="S160" s="246"/>
      <c r="T160" s="246"/>
      <c r="U160" s="246"/>
      <c r="V160" s="246"/>
      <c r="W160" s="246"/>
      <c r="X160" s="246"/>
      <c r="Y160" s="246"/>
      <c r="Z160" s="246"/>
      <c r="AA160" s="246"/>
      <c r="AB160" s="246"/>
      <c r="AC160" s="246"/>
      <c r="AD160" s="246"/>
      <c r="AE160" s="246"/>
      <c r="AF160" s="246"/>
    </row>
    <row r="161" spans="1:32" s="7" customFormat="1" ht="30.75" customHeight="1">
      <c r="A161" s="71"/>
      <c r="B161" s="71"/>
      <c r="C161" s="72" t="s">
        <v>27</v>
      </c>
      <c r="D161" s="514" t="s">
        <v>51</v>
      </c>
      <c r="E161" s="515"/>
      <c r="F161" s="94" t="s">
        <v>45</v>
      </c>
      <c r="G161" s="73"/>
      <c r="H161" s="74"/>
      <c r="I161" s="75"/>
      <c r="J161" s="73"/>
      <c r="K161" s="73"/>
      <c r="L161" s="73"/>
      <c r="M161" s="75"/>
      <c r="N161" s="75"/>
      <c r="O161" s="73"/>
      <c r="P161" s="75"/>
      <c r="Q161" s="73"/>
      <c r="R161" s="75"/>
      <c r="S161" s="73"/>
      <c r="T161" s="75"/>
      <c r="U161" s="73"/>
      <c r="V161" s="75"/>
      <c r="W161" s="73"/>
      <c r="X161" s="75"/>
      <c r="Y161" s="73"/>
      <c r="Z161" s="76"/>
      <c r="AA161" s="73"/>
      <c r="AB161" s="73"/>
      <c r="AC161" s="73"/>
      <c r="AD161" s="73"/>
      <c r="AE161" s="73"/>
      <c r="AF161" s="73"/>
    </row>
    <row r="162" spans="1:32" s="7" customFormat="1" ht="28.5" customHeight="1">
      <c r="A162" s="71"/>
      <c r="B162" s="71"/>
      <c r="C162" s="72"/>
      <c r="D162" s="78" t="s">
        <v>89</v>
      </c>
      <c r="E162" s="118" t="s">
        <v>105</v>
      </c>
      <c r="F162" s="95" t="s">
        <v>364</v>
      </c>
      <c r="G162" s="73" t="s">
        <v>12</v>
      </c>
      <c r="H162" s="253">
        <v>48</v>
      </c>
      <c r="I162" s="75">
        <v>9600</v>
      </c>
      <c r="J162" s="75">
        <v>0</v>
      </c>
      <c r="K162" s="75">
        <v>0</v>
      </c>
      <c r="L162" s="73">
        <v>12</v>
      </c>
      <c r="M162" s="75">
        <v>2000</v>
      </c>
      <c r="N162" s="75">
        <v>1975</v>
      </c>
      <c r="O162" s="75">
        <v>3</v>
      </c>
      <c r="P162" s="75">
        <v>560</v>
      </c>
      <c r="Q162" s="75">
        <v>3</v>
      </c>
      <c r="R162" s="75">
        <v>0</v>
      </c>
      <c r="S162" s="75"/>
      <c r="T162" s="75"/>
      <c r="U162" s="75"/>
      <c r="V162" s="75"/>
      <c r="W162" s="279">
        <f t="shared" ref="W162:W163" si="83">O162+Q162+S162+U162</f>
        <v>6</v>
      </c>
      <c r="X162" s="279">
        <f t="shared" ref="X162:X163" si="84">P162+R162+T162+V162</f>
        <v>560</v>
      </c>
      <c r="Y162" s="279">
        <f t="shared" ref="Y162:Y163" si="85">(W162/L162)*100</f>
        <v>50</v>
      </c>
      <c r="Z162" s="279">
        <f t="shared" ref="Z162:Z163" si="86">(X162/M162)*100</f>
        <v>28.000000000000004</v>
      </c>
      <c r="AA162" s="279">
        <f t="shared" ref="AA162:AA163" si="87">J162+W162</f>
        <v>6</v>
      </c>
      <c r="AB162" s="279">
        <f t="shared" ref="AB162:AB163" si="88">K162+X162</f>
        <v>560</v>
      </c>
      <c r="AC162" s="279">
        <f t="shared" ref="AC162:AC163" si="89">(AA162/H162)*100</f>
        <v>12.5</v>
      </c>
      <c r="AD162" s="279">
        <f t="shared" ref="AD162:AD163" si="90">(AB162/I162)*100</f>
        <v>5.833333333333333</v>
      </c>
      <c r="AE162" s="215"/>
      <c r="AF162" s="95" t="s">
        <v>230</v>
      </c>
    </row>
    <row r="163" spans="1:32" s="7" customFormat="1" ht="39.75" customHeight="1" thickBot="1">
      <c r="A163" s="138"/>
      <c r="B163" s="138"/>
      <c r="C163" s="211"/>
      <c r="D163" s="222" t="s">
        <v>90</v>
      </c>
      <c r="E163" s="212" t="s">
        <v>52</v>
      </c>
      <c r="F163" s="213" t="s">
        <v>365</v>
      </c>
      <c r="G163" s="137" t="s">
        <v>12</v>
      </c>
      <c r="H163" s="253">
        <v>60</v>
      </c>
      <c r="I163" s="139">
        <v>16400</v>
      </c>
      <c r="J163" s="137">
        <v>24</v>
      </c>
      <c r="K163" s="139">
        <v>2675</v>
      </c>
      <c r="L163" s="137">
        <v>12</v>
      </c>
      <c r="M163" s="139">
        <v>2400</v>
      </c>
      <c r="N163" s="139">
        <v>2397</v>
      </c>
      <c r="O163" s="139">
        <v>3</v>
      </c>
      <c r="P163" s="139">
        <v>0</v>
      </c>
      <c r="Q163" s="139">
        <v>3</v>
      </c>
      <c r="R163" s="139">
        <v>0</v>
      </c>
      <c r="S163" s="139"/>
      <c r="T163" s="139"/>
      <c r="U163" s="139"/>
      <c r="V163" s="139"/>
      <c r="W163" s="280">
        <f t="shared" si="83"/>
        <v>6</v>
      </c>
      <c r="X163" s="280">
        <f t="shared" si="84"/>
        <v>0</v>
      </c>
      <c r="Y163" s="280">
        <f t="shared" si="85"/>
        <v>50</v>
      </c>
      <c r="Z163" s="280">
        <f t="shared" si="86"/>
        <v>0</v>
      </c>
      <c r="AA163" s="280">
        <f t="shared" si="87"/>
        <v>30</v>
      </c>
      <c r="AB163" s="280">
        <f t="shared" si="88"/>
        <v>2675</v>
      </c>
      <c r="AC163" s="280">
        <f t="shared" si="89"/>
        <v>50</v>
      </c>
      <c r="AD163" s="280">
        <f t="shared" si="90"/>
        <v>16.310975609756099</v>
      </c>
      <c r="AE163" s="202"/>
      <c r="AF163" s="213" t="s">
        <v>229</v>
      </c>
    </row>
    <row r="164" spans="1:32" s="7" customFormat="1" ht="15" customHeight="1">
      <c r="A164" s="497" t="s">
        <v>19</v>
      </c>
      <c r="B164" s="498"/>
      <c r="C164" s="498"/>
      <c r="D164" s="498"/>
      <c r="E164" s="498"/>
      <c r="F164" s="498"/>
      <c r="G164" s="498"/>
      <c r="H164" s="498"/>
      <c r="I164" s="498"/>
      <c r="J164" s="498"/>
      <c r="K164" s="498"/>
      <c r="L164" s="498"/>
      <c r="M164" s="498"/>
      <c r="N164" s="498"/>
      <c r="O164" s="498"/>
      <c r="P164" s="498"/>
      <c r="Q164" s="498"/>
      <c r="R164" s="498"/>
      <c r="S164" s="498"/>
      <c r="T164" s="498"/>
      <c r="U164" s="498"/>
      <c r="V164" s="562"/>
      <c r="W164" s="254">
        <f>(W162+W163)/2</f>
        <v>6</v>
      </c>
      <c r="X164" s="254">
        <f t="shared" ref="X164:AD164" si="91">(X162+X163)/2</f>
        <v>280</v>
      </c>
      <c r="Y164" s="254">
        <f t="shared" si="91"/>
        <v>50</v>
      </c>
      <c r="Z164" s="254">
        <f t="shared" si="91"/>
        <v>14.000000000000002</v>
      </c>
      <c r="AA164" s="254">
        <f t="shared" si="91"/>
        <v>18</v>
      </c>
      <c r="AB164" s="254">
        <f t="shared" si="91"/>
        <v>1617.5</v>
      </c>
      <c r="AC164" s="254">
        <f t="shared" si="91"/>
        <v>31.25</v>
      </c>
      <c r="AD164" s="254">
        <f t="shared" si="91"/>
        <v>11.072154471544716</v>
      </c>
      <c r="AE164" s="255"/>
      <c r="AF164" s="256"/>
    </row>
    <row r="165" spans="1:32" s="7" customFormat="1" ht="15" customHeight="1" thickBot="1">
      <c r="A165" s="500" t="s">
        <v>13</v>
      </c>
      <c r="B165" s="501"/>
      <c r="C165" s="501"/>
      <c r="D165" s="501"/>
      <c r="E165" s="501"/>
      <c r="F165" s="501"/>
      <c r="G165" s="501"/>
      <c r="H165" s="501"/>
      <c r="I165" s="501"/>
      <c r="J165" s="501"/>
      <c r="K165" s="501"/>
      <c r="L165" s="501"/>
      <c r="M165" s="501"/>
      <c r="N165" s="501"/>
      <c r="O165" s="501"/>
      <c r="P165" s="501"/>
      <c r="Q165" s="501"/>
      <c r="R165" s="501"/>
      <c r="S165" s="501"/>
      <c r="T165" s="501"/>
      <c r="U165" s="501"/>
      <c r="V165" s="532"/>
      <c r="W165" s="185"/>
      <c r="X165" s="186"/>
      <c r="Y165" s="187"/>
      <c r="Z165" s="188"/>
      <c r="AA165" s="185"/>
      <c r="AB165" s="189"/>
      <c r="AC165" s="187"/>
      <c r="AD165" s="187"/>
      <c r="AE165" s="187"/>
      <c r="AF165" s="190"/>
    </row>
    <row r="166" spans="1:32" s="7" customFormat="1">
      <c r="A166" s="9"/>
      <c r="B166" s="10"/>
      <c r="C166" s="10"/>
      <c r="D166" s="10"/>
      <c r="E166" s="10"/>
      <c r="F166" s="10"/>
      <c r="G166" s="10"/>
      <c r="H166" s="10"/>
      <c r="I166" s="10"/>
      <c r="J166" s="10"/>
      <c r="K166" s="11"/>
      <c r="L166" s="12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3"/>
      <c r="X166" s="13"/>
      <c r="Y166" s="13"/>
      <c r="Z166" s="13"/>
      <c r="AA166" s="13"/>
      <c r="AB166" s="13"/>
      <c r="AC166" s="13"/>
      <c r="AD166" s="13"/>
      <c r="AE166" s="10"/>
      <c r="AF166" s="14"/>
    </row>
    <row r="167" spans="1:32">
      <c r="A167" s="554" t="s">
        <v>20</v>
      </c>
      <c r="B167" s="555"/>
      <c r="C167" s="555"/>
      <c r="D167" s="555"/>
      <c r="E167" s="555"/>
      <c r="F167" s="555"/>
      <c r="G167" s="555"/>
      <c r="H167" s="555"/>
      <c r="I167" s="555"/>
      <c r="J167" s="555"/>
      <c r="K167" s="556"/>
      <c r="L167" s="15"/>
      <c r="M167" s="16">
        <f>M16+M22+M27+M32+M37+M48+M53+M58+M59+M64+M65+M70+M71+M72+M73+M74+M75+M76+M77+M78+M87+M88+M89+M90+M91+M92+M93+M97+M101+M105+M106+M110+M111+M112+M113+M126+M127+M132+M137+M138+M142+M143+M144+M162+M163</f>
        <v>374550</v>
      </c>
      <c r="N167" s="17">
        <f>N16+N22+N27+N32+N37+N48+N53+N58+N59+N64+N65+N70+N71+N72+N73+N74+N75+N76+N77+N78+N87+N88+N89+N90+N91+N92+N93+N97+N101+N105+N106+N110+N111+N112+N113+N126+N127+N132+N137+N138+N142+N143+N144+N162+N163</f>
        <v>2397416</v>
      </c>
      <c r="O167" s="18"/>
      <c r="P167" s="19"/>
      <c r="Q167" s="18"/>
      <c r="R167" s="19"/>
      <c r="S167" s="18"/>
      <c r="T167" s="19"/>
      <c r="U167" s="18"/>
      <c r="V167" s="19"/>
      <c r="W167" s="19"/>
      <c r="X167" s="48">
        <f>X16+X22+X27+X32+X37+X48+X53+X58+X59+X64+X65+X70+X71+X72+X73+X74+X75+X76+X77+X78+X87+X88+X89+X90+X91+X92+X93+X97+X101+X105+X106+X110+X111+X112+X113+X126+X127+X132+X137+X138+X142+X143+X144+X162+X163</f>
        <v>1287565</v>
      </c>
      <c r="Y167" s="19"/>
      <c r="Z167" s="19"/>
      <c r="AA167" s="19"/>
      <c r="AB167" s="49">
        <f>AB16+AB22+AB27+AB32+AB37+AB48+AB53+AB58+AB59+AB64+AB65+AB70+AB71+AB72+AB73+AB74+AB75+AB76+AB77+AB78+AB87+AB88+AB89+AB90+AB91+AB92+AB93+AB97+AB101+AB105+AB106+AB110+AB111+AB112+AB113+AB126+AB127+AB132++AB137+AB138+AB142+AB143+AB144+AB162+AB163</f>
        <v>1797218</v>
      </c>
      <c r="AC167" s="19"/>
      <c r="AD167" s="19"/>
      <c r="AE167" s="19"/>
      <c r="AF167" s="20"/>
    </row>
    <row r="168" spans="1:32">
      <c r="A168" s="21"/>
      <c r="B168" s="22"/>
      <c r="C168" s="22"/>
      <c r="D168" s="22"/>
      <c r="E168" s="22"/>
      <c r="F168" s="22"/>
      <c r="G168" s="22"/>
      <c r="H168" s="22"/>
      <c r="I168" s="22"/>
      <c r="J168" s="23"/>
      <c r="K168" s="24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5"/>
      <c r="Y168" s="5"/>
      <c r="Z168" s="5"/>
      <c r="AA168" s="5"/>
      <c r="AB168" s="26"/>
      <c r="AC168" s="5"/>
      <c r="AD168" s="5"/>
      <c r="AE168" s="5"/>
      <c r="AF168" s="27"/>
    </row>
    <row r="169" spans="1:32">
      <c r="A169" s="551" t="s">
        <v>21</v>
      </c>
      <c r="B169" s="552"/>
      <c r="C169" s="552"/>
      <c r="D169" s="552"/>
      <c r="E169" s="552"/>
      <c r="F169" s="552"/>
      <c r="G169" s="552"/>
      <c r="H169" s="552"/>
      <c r="I169" s="552"/>
      <c r="J169" s="552"/>
      <c r="K169" s="552"/>
      <c r="L169" s="552"/>
      <c r="M169" s="552"/>
      <c r="N169" s="552"/>
      <c r="O169" s="552"/>
      <c r="P169" s="552"/>
      <c r="Q169" s="552"/>
      <c r="R169" s="552"/>
      <c r="S169" s="552"/>
      <c r="T169" s="552"/>
      <c r="U169" s="552"/>
      <c r="V169" s="552"/>
      <c r="W169" s="28"/>
      <c r="X169" s="29"/>
      <c r="Y169" s="29"/>
      <c r="Z169" s="29"/>
      <c r="AA169" s="29"/>
      <c r="AB169" s="30"/>
      <c r="AC169" s="29"/>
      <c r="AD169" s="29"/>
      <c r="AE169" s="29"/>
      <c r="AF169" s="31"/>
    </row>
    <row r="170" spans="1:32">
      <c r="A170" s="551" t="s">
        <v>22</v>
      </c>
      <c r="B170" s="552"/>
      <c r="C170" s="552"/>
      <c r="D170" s="552"/>
      <c r="E170" s="552"/>
      <c r="F170" s="552"/>
      <c r="G170" s="552"/>
      <c r="H170" s="552"/>
      <c r="I170" s="552"/>
      <c r="J170" s="552"/>
      <c r="K170" s="552"/>
      <c r="L170" s="552"/>
      <c r="M170" s="552"/>
      <c r="N170" s="552"/>
      <c r="O170" s="552"/>
      <c r="P170" s="552"/>
      <c r="Q170" s="552"/>
      <c r="R170" s="552"/>
      <c r="S170" s="552"/>
      <c r="T170" s="552"/>
      <c r="U170" s="552"/>
      <c r="V170" s="552"/>
      <c r="W170" s="32"/>
      <c r="X170" s="29"/>
      <c r="Y170" s="29"/>
      <c r="Z170" s="29"/>
      <c r="AA170" s="29"/>
      <c r="AB170" s="30"/>
      <c r="AC170" s="29"/>
      <c r="AD170" s="29"/>
      <c r="AE170" s="29"/>
      <c r="AF170" s="31"/>
    </row>
    <row r="171" spans="1:32">
      <c r="A171" s="33" t="s">
        <v>23</v>
      </c>
      <c r="B171" s="51"/>
      <c r="C171" s="46"/>
      <c r="D171" s="46"/>
      <c r="E171" s="46"/>
      <c r="F171" s="46"/>
      <c r="G171" s="46"/>
      <c r="H171" s="46"/>
      <c r="I171" s="46"/>
      <c r="J171" s="46"/>
      <c r="K171" s="46"/>
      <c r="L171" s="46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32"/>
      <c r="X171" s="29"/>
      <c r="Y171" s="29"/>
      <c r="Z171" s="29"/>
      <c r="AA171" s="29"/>
      <c r="AB171" s="30"/>
      <c r="AC171" s="29"/>
      <c r="AD171" s="29"/>
      <c r="AE171" s="29"/>
      <c r="AF171" s="31"/>
    </row>
    <row r="172" spans="1:32">
      <c r="A172" s="33" t="s">
        <v>24</v>
      </c>
      <c r="B172" s="51"/>
      <c r="C172" s="46"/>
      <c r="D172" s="46"/>
      <c r="E172" s="46"/>
      <c r="F172" s="46"/>
      <c r="G172" s="46"/>
      <c r="H172" s="46"/>
      <c r="I172" s="46"/>
      <c r="J172" s="46"/>
      <c r="K172" s="46"/>
      <c r="L172" s="46"/>
      <c r="M172" s="46"/>
      <c r="N172" s="46"/>
      <c r="O172" s="46"/>
      <c r="P172" s="46"/>
      <c r="Q172" s="46"/>
      <c r="R172" s="46"/>
      <c r="S172" s="46"/>
      <c r="T172" s="46"/>
      <c r="U172" s="46"/>
      <c r="V172" s="46"/>
      <c r="W172" s="32"/>
      <c r="X172" s="29"/>
      <c r="Y172" s="29"/>
      <c r="Z172" s="29"/>
      <c r="AA172" s="29"/>
      <c r="AB172" s="30"/>
      <c r="AC172" s="29"/>
      <c r="AD172" s="29"/>
      <c r="AE172" s="29"/>
      <c r="AF172" s="31"/>
    </row>
    <row r="173" spans="1:32">
      <c r="A173" s="33" t="s">
        <v>25</v>
      </c>
      <c r="B173" s="51"/>
      <c r="C173" s="46"/>
      <c r="D173" s="46"/>
      <c r="E173" s="46"/>
      <c r="F173" s="46"/>
      <c r="G173" s="46"/>
      <c r="H173" s="46"/>
      <c r="I173" s="46"/>
      <c r="J173" s="46"/>
      <c r="K173" s="46"/>
      <c r="L173" s="46"/>
      <c r="M173" s="46"/>
      <c r="N173" s="46"/>
      <c r="O173" s="46"/>
      <c r="P173" s="46"/>
      <c r="Q173" s="46"/>
      <c r="R173" s="46"/>
      <c r="S173" s="46"/>
      <c r="T173" s="46"/>
      <c r="U173" s="46"/>
      <c r="V173" s="46"/>
      <c r="W173" s="32"/>
      <c r="X173" s="29"/>
      <c r="Y173" s="29"/>
      <c r="Z173" s="29"/>
      <c r="AA173" s="29"/>
      <c r="AB173" s="30"/>
      <c r="AC173" s="29"/>
      <c r="AD173" s="29"/>
      <c r="AE173" s="29"/>
      <c r="AF173" s="31"/>
    </row>
    <row r="174" spans="1:32" ht="13.5" thickBot="1">
      <c r="A174" s="34" t="s">
        <v>26</v>
      </c>
      <c r="B174" s="52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35"/>
      <c r="W174" s="36"/>
      <c r="X174" s="37"/>
      <c r="Y174" s="37"/>
      <c r="Z174" s="37"/>
      <c r="AA174" s="37"/>
      <c r="AB174" s="38"/>
      <c r="AC174" s="37"/>
      <c r="AD174" s="37"/>
      <c r="AE174" s="37"/>
      <c r="AF174" s="39"/>
    </row>
    <row r="175" spans="1:32">
      <c r="A175" s="40"/>
      <c r="B175" s="40"/>
      <c r="C175" s="41"/>
      <c r="D175" s="42"/>
      <c r="E175" s="41"/>
      <c r="F175" s="41"/>
      <c r="G175" s="41"/>
      <c r="H175" s="43"/>
      <c r="I175" s="41"/>
      <c r="J175" s="41"/>
      <c r="K175" s="41"/>
      <c r="L175" s="41"/>
      <c r="M175" s="41"/>
      <c r="N175" s="41"/>
      <c r="O175" s="41"/>
      <c r="P175" s="41"/>
      <c r="Q175" s="41"/>
      <c r="R175" s="41"/>
      <c r="S175" s="41"/>
      <c r="T175" s="41"/>
      <c r="U175" s="41"/>
      <c r="V175" s="41"/>
      <c r="W175" s="41"/>
      <c r="X175" s="41"/>
      <c r="Y175" s="41"/>
      <c r="Z175" s="41"/>
      <c r="AA175" s="41"/>
      <c r="AB175" s="43"/>
      <c r="AC175" s="41"/>
      <c r="AD175" s="41"/>
      <c r="AE175" s="41"/>
      <c r="AF175" s="41"/>
    </row>
    <row r="176" spans="1:32">
      <c r="Z176" s="490" t="s">
        <v>104</v>
      </c>
      <c r="AB176" s="3"/>
    </row>
    <row r="177" spans="26:28">
      <c r="Z177" s="490" t="s">
        <v>332</v>
      </c>
      <c r="AB177" s="3"/>
    </row>
    <row r="178" spans="26:28">
      <c r="Z178" s="490" t="s">
        <v>107</v>
      </c>
    </row>
    <row r="179" spans="26:28">
      <c r="Z179" s="490"/>
    </row>
    <row r="180" spans="26:28">
      <c r="Z180" s="491"/>
      <c r="AB180" s="44"/>
    </row>
    <row r="181" spans="26:28">
      <c r="Z181" s="492" t="s">
        <v>108</v>
      </c>
      <c r="AB181" s="3"/>
    </row>
    <row r="182" spans="26:28">
      <c r="Z182" s="490" t="s">
        <v>109</v>
      </c>
      <c r="AB182" s="3"/>
    </row>
    <row r="183" spans="26:28">
      <c r="Z183" s="490" t="s">
        <v>110</v>
      </c>
    </row>
    <row r="184" spans="26:28">
      <c r="Z184" s="491"/>
    </row>
  </sheetData>
  <mergeCells count="171">
    <mergeCell ref="A169:V169"/>
    <mergeCell ref="A170:V170"/>
    <mergeCell ref="A17:V17"/>
    <mergeCell ref="A18:V18"/>
    <mergeCell ref="A167:K167"/>
    <mergeCell ref="A54:V54"/>
    <mergeCell ref="A55:V55"/>
    <mergeCell ref="D31:E31"/>
    <mergeCell ref="A33:V33"/>
    <mergeCell ref="A34:V34"/>
    <mergeCell ref="C68:F68"/>
    <mergeCell ref="D57:E57"/>
    <mergeCell ref="A60:V60"/>
    <mergeCell ref="A61:V61"/>
    <mergeCell ref="D63:E63"/>
    <mergeCell ref="A66:V66"/>
    <mergeCell ref="A165:V165"/>
    <mergeCell ref="A164:V164"/>
    <mergeCell ref="D86:E86"/>
    <mergeCell ref="A94:V94"/>
    <mergeCell ref="A95:V95"/>
    <mergeCell ref="A79:V79"/>
    <mergeCell ref="A80:V80"/>
    <mergeCell ref="A19:E19"/>
    <mergeCell ref="D131:E131"/>
    <mergeCell ref="D141:E141"/>
    <mergeCell ref="D136:E136"/>
    <mergeCell ref="D161:E161"/>
    <mergeCell ref="A145:V145"/>
    <mergeCell ref="A133:V133"/>
    <mergeCell ref="A134:V134"/>
    <mergeCell ref="A146:V146"/>
    <mergeCell ref="A139:V139"/>
    <mergeCell ref="A140:V140"/>
    <mergeCell ref="A157:A158"/>
    <mergeCell ref="B157:B158"/>
    <mergeCell ref="C157:E158"/>
    <mergeCell ref="F157:F158"/>
    <mergeCell ref="G157:G158"/>
    <mergeCell ref="H157:I157"/>
    <mergeCell ref="J157:K157"/>
    <mergeCell ref="L157:N157"/>
    <mergeCell ref="O157:P157"/>
    <mergeCell ref="Q157:R157"/>
    <mergeCell ref="S157:T157"/>
    <mergeCell ref="U157:V157"/>
    <mergeCell ref="A108:V108"/>
    <mergeCell ref="A114:V114"/>
    <mergeCell ref="A115:V115"/>
    <mergeCell ref="A128:V128"/>
    <mergeCell ref="A129:V129"/>
    <mergeCell ref="D96:E96"/>
    <mergeCell ref="D100:E100"/>
    <mergeCell ref="D104:E104"/>
    <mergeCell ref="D109:E109"/>
    <mergeCell ref="D125:E125"/>
    <mergeCell ref="A122:A123"/>
    <mergeCell ref="B122:B123"/>
    <mergeCell ref="C122:E123"/>
    <mergeCell ref="F122:F123"/>
    <mergeCell ref="G122:G123"/>
    <mergeCell ref="H122:I122"/>
    <mergeCell ref="J122:K122"/>
    <mergeCell ref="L122:N122"/>
    <mergeCell ref="O122:P122"/>
    <mergeCell ref="Q122:R122"/>
    <mergeCell ref="S122:T122"/>
    <mergeCell ref="AC1:AF1"/>
    <mergeCell ref="A4:AF4"/>
    <mergeCell ref="A5:AF5"/>
    <mergeCell ref="AE8:AF8"/>
    <mergeCell ref="L9:N10"/>
    <mergeCell ref="O9:V9"/>
    <mergeCell ref="D21:E21"/>
    <mergeCell ref="A24:V24"/>
    <mergeCell ref="D26:E26"/>
    <mergeCell ref="B9:B10"/>
    <mergeCell ref="U11:V11"/>
    <mergeCell ref="W11:X11"/>
    <mergeCell ref="Y11:Z11"/>
    <mergeCell ref="AA11:AB11"/>
    <mergeCell ref="AC11:AD11"/>
    <mergeCell ref="O11:P11"/>
    <mergeCell ref="Q11:R11"/>
    <mergeCell ref="S11:T11"/>
    <mergeCell ref="A14:E14"/>
    <mergeCell ref="H11:I11"/>
    <mergeCell ref="G11:G12"/>
    <mergeCell ref="F11:F12"/>
    <mergeCell ref="C11:E12"/>
    <mergeCell ref="A11:A12"/>
    <mergeCell ref="A2:AF2"/>
    <mergeCell ref="A3:AF3"/>
    <mergeCell ref="B11:B12"/>
    <mergeCell ref="J11:K11"/>
    <mergeCell ref="L11:N11"/>
    <mergeCell ref="C15:E15"/>
    <mergeCell ref="D47:E47"/>
    <mergeCell ref="A49:V49"/>
    <mergeCell ref="A23:V23"/>
    <mergeCell ref="D36:E36"/>
    <mergeCell ref="A38:V38"/>
    <mergeCell ref="A39:V39"/>
    <mergeCell ref="AF9:AF10"/>
    <mergeCell ref="O10:P10"/>
    <mergeCell ref="Q10:R10"/>
    <mergeCell ref="S10:T10"/>
    <mergeCell ref="AA9:AB10"/>
    <mergeCell ref="AC9:AD10"/>
    <mergeCell ref="AE9:AE10"/>
    <mergeCell ref="Q43:R43"/>
    <mergeCell ref="S43:T43"/>
    <mergeCell ref="U43:V43"/>
    <mergeCell ref="W43:X43"/>
    <mergeCell ref="Y43:Z43"/>
    <mergeCell ref="AA43:AB43"/>
    <mergeCell ref="AC43:AD43"/>
    <mergeCell ref="A29:V29"/>
    <mergeCell ref="A28:V28"/>
    <mergeCell ref="A9:A10"/>
    <mergeCell ref="C9:E10"/>
    <mergeCell ref="F9:F10"/>
    <mergeCell ref="G9:G10"/>
    <mergeCell ref="H9:I10"/>
    <mergeCell ref="J9:K10"/>
    <mergeCell ref="F83:F84"/>
    <mergeCell ref="G83:G84"/>
    <mergeCell ref="H83:I83"/>
    <mergeCell ref="J83:K83"/>
    <mergeCell ref="L83:N83"/>
    <mergeCell ref="O83:P83"/>
    <mergeCell ref="U10:V10"/>
    <mergeCell ref="W9:X10"/>
    <mergeCell ref="Y9:Z10"/>
    <mergeCell ref="A50:V50"/>
    <mergeCell ref="D69:E69"/>
    <mergeCell ref="D52:E52"/>
    <mergeCell ref="A67:V67"/>
    <mergeCell ref="A43:A44"/>
    <mergeCell ref="B43:B44"/>
    <mergeCell ref="C43:E44"/>
    <mergeCell ref="F43:F44"/>
    <mergeCell ref="G43:G44"/>
    <mergeCell ref="H43:I43"/>
    <mergeCell ref="J43:K43"/>
    <mergeCell ref="L43:N43"/>
    <mergeCell ref="O43:P43"/>
    <mergeCell ref="W157:X157"/>
    <mergeCell ref="Y157:Z157"/>
    <mergeCell ref="AA157:AB157"/>
    <mergeCell ref="AC157:AD157"/>
    <mergeCell ref="U83:V83"/>
    <mergeCell ref="W83:X83"/>
    <mergeCell ref="Y83:Z83"/>
    <mergeCell ref="AA83:AB83"/>
    <mergeCell ref="AC83:AD83"/>
    <mergeCell ref="U122:V122"/>
    <mergeCell ref="W122:X122"/>
    <mergeCell ref="Y122:Z122"/>
    <mergeCell ref="AA122:AB122"/>
    <mergeCell ref="AC122:AD122"/>
    <mergeCell ref="A98:V98"/>
    <mergeCell ref="A99:V99"/>
    <mergeCell ref="A102:V102"/>
    <mergeCell ref="A103:V103"/>
    <mergeCell ref="A107:V107"/>
    <mergeCell ref="Q83:R83"/>
    <mergeCell ref="S83:T83"/>
    <mergeCell ref="A83:A84"/>
    <mergeCell ref="B83:B84"/>
    <mergeCell ref="C83:E84"/>
  </mergeCells>
  <pageMargins left="0.35433070866141736" right="0.27559055118110237" top="0.47244094488188981" bottom="0.51181102362204722" header="0.31496062992125984" footer="0.31496062992125984"/>
  <pageSetup paperSize="25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25"/>
  <sheetViews>
    <sheetView tabSelected="1" topLeftCell="A109" zoomScale="115" zoomScaleNormal="115" workbookViewId="0">
      <selection activeCell="B124" sqref="B124"/>
    </sheetView>
  </sheetViews>
  <sheetFormatPr defaultRowHeight="12.75"/>
  <cols>
    <col min="1" max="1" width="5.42578125" style="333" customWidth="1"/>
    <col min="2" max="2" width="38.85546875" style="333" customWidth="1"/>
    <col min="3" max="3" width="36.28515625" style="333" customWidth="1"/>
    <col min="4" max="4" width="41.140625" style="333" customWidth="1"/>
    <col min="5" max="5" width="29.42578125" style="333" customWidth="1"/>
    <col min="6" max="16384" width="9.140625" style="333"/>
  </cols>
  <sheetData>
    <row r="1" spans="1:6">
      <c r="A1" s="568" t="s">
        <v>243</v>
      </c>
      <c r="B1" s="568"/>
      <c r="C1" s="568"/>
      <c r="D1" s="568"/>
      <c r="E1" s="568"/>
    </row>
    <row r="2" spans="1:6">
      <c r="A2" s="568" t="s">
        <v>395</v>
      </c>
      <c r="B2" s="568"/>
      <c r="C2" s="568"/>
      <c r="D2" s="568"/>
      <c r="E2" s="568"/>
    </row>
    <row r="3" spans="1:6">
      <c r="A3" s="568" t="s">
        <v>373</v>
      </c>
      <c r="B3" s="568"/>
      <c r="C3" s="568"/>
      <c r="D3" s="568"/>
      <c r="E3" s="568"/>
    </row>
    <row r="4" spans="1:6">
      <c r="A4" s="568" t="s">
        <v>113</v>
      </c>
      <c r="B4" s="568"/>
      <c r="C4" s="568"/>
      <c r="D4" s="568"/>
      <c r="E4" s="568"/>
    </row>
    <row r="5" spans="1:6">
      <c r="E5" s="433" t="s">
        <v>355</v>
      </c>
    </row>
    <row r="6" spans="1:6" ht="51">
      <c r="A6" s="335" t="s">
        <v>15</v>
      </c>
      <c r="B6" s="335" t="s">
        <v>246</v>
      </c>
      <c r="C6" s="335" t="s">
        <v>374</v>
      </c>
      <c r="D6" s="335" t="s">
        <v>375</v>
      </c>
      <c r="E6" s="335" t="s">
        <v>245</v>
      </c>
      <c r="F6" s="334"/>
    </row>
    <row r="7" spans="1:6">
      <c r="A7" s="336">
        <v>1</v>
      </c>
      <c r="B7" s="336">
        <v>2</v>
      </c>
      <c r="C7" s="336">
        <v>3</v>
      </c>
      <c r="D7" s="336">
        <v>4</v>
      </c>
      <c r="E7" s="336">
        <v>5</v>
      </c>
    </row>
    <row r="8" spans="1:6">
      <c r="A8" s="403" t="s">
        <v>106</v>
      </c>
      <c r="B8" s="403"/>
      <c r="C8" s="404"/>
      <c r="D8" s="404"/>
      <c r="E8" s="404"/>
    </row>
    <row r="9" spans="1:6">
      <c r="A9" s="407" t="s">
        <v>27</v>
      </c>
      <c r="B9" s="408" t="s">
        <v>127</v>
      </c>
      <c r="C9" s="430" t="s">
        <v>330</v>
      </c>
      <c r="D9" s="408" t="s">
        <v>330</v>
      </c>
      <c r="E9" s="408" t="s">
        <v>330</v>
      </c>
    </row>
    <row r="10" spans="1:6" ht="6.75" customHeight="1">
      <c r="A10" s="405"/>
      <c r="B10" s="406"/>
      <c r="C10" s="406"/>
      <c r="D10" s="406"/>
      <c r="E10" s="406"/>
    </row>
    <row r="11" spans="1:6">
      <c r="A11" s="403" t="s">
        <v>247</v>
      </c>
      <c r="B11" s="404"/>
      <c r="C11" s="404"/>
      <c r="D11" s="404"/>
      <c r="E11" s="404"/>
    </row>
    <row r="12" spans="1:6">
      <c r="A12" s="410" t="s">
        <v>132</v>
      </c>
      <c r="B12" s="410" t="s">
        <v>308</v>
      </c>
      <c r="C12" s="408"/>
      <c r="D12" s="408"/>
      <c r="E12" s="408"/>
    </row>
    <row r="13" spans="1:6">
      <c r="A13" s="411" t="s">
        <v>27</v>
      </c>
      <c r="B13" s="410" t="s">
        <v>248</v>
      </c>
      <c r="C13" s="408"/>
      <c r="D13" s="408"/>
      <c r="E13" s="408"/>
    </row>
    <row r="14" spans="1:6" ht="25.5">
      <c r="A14" s="412" t="s">
        <v>89</v>
      </c>
      <c r="B14" s="408" t="s">
        <v>134</v>
      </c>
      <c r="C14" s="429" t="s">
        <v>367</v>
      </c>
      <c r="D14" s="408" t="s">
        <v>376</v>
      </c>
      <c r="E14" s="408" t="s">
        <v>330</v>
      </c>
    </row>
    <row r="15" spans="1:6" ht="6" customHeight="1">
      <c r="A15" s="409"/>
      <c r="B15" s="406"/>
      <c r="C15" s="406"/>
      <c r="D15" s="406"/>
      <c r="E15" s="406"/>
    </row>
    <row r="16" spans="1:6">
      <c r="A16" s="413" t="s">
        <v>136</v>
      </c>
      <c r="B16" s="413" t="s">
        <v>137</v>
      </c>
      <c r="C16" s="414"/>
      <c r="D16" s="414"/>
      <c r="E16" s="414"/>
    </row>
    <row r="17" spans="1:5" ht="14.25" customHeight="1">
      <c r="A17" s="411" t="s">
        <v>27</v>
      </c>
      <c r="B17" s="410" t="s">
        <v>249</v>
      </c>
      <c r="C17" s="408"/>
      <c r="D17" s="408"/>
      <c r="E17" s="408"/>
    </row>
    <row r="18" spans="1:5">
      <c r="A18" s="412" t="s">
        <v>89</v>
      </c>
      <c r="B18" s="408" t="s">
        <v>250</v>
      </c>
      <c r="C18" s="408" t="s">
        <v>368</v>
      </c>
      <c r="D18" s="408" t="s">
        <v>334</v>
      </c>
      <c r="E18" s="408"/>
    </row>
    <row r="19" spans="1:5" ht="6.75" customHeight="1">
      <c r="A19" s="409"/>
      <c r="B19" s="406"/>
      <c r="C19" s="406"/>
      <c r="D19" s="406"/>
      <c r="E19" s="406"/>
    </row>
    <row r="20" spans="1:5">
      <c r="A20" s="415" t="s">
        <v>140</v>
      </c>
      <c r="B20" s="415" t="s">
        <v>141</v>
      </c>
      <c r="C20" s="414"/>
      <c r="D20" s="414"/>
      <c r="E20" s="414"/>
    </row>
    <row r="21" spans="1:5" ht="25.5">
      <c r="A21" s="411" t="s">
        <v>27</v>
      </c>
      <c r="B21" s="410" t="s">
        <v>251</v>
      </c>
      <c r="C21" s="408"/>
      <c r="D21" s="408"/>
      <c r="E21" s="408"/>
    </row>
    <row r="22" spans="1:5" ht="25.5">
      <c r="A22" s="412" t="s">
        <v>89</v>
      </c>
      <c r="B22" s="408" t="s">
        <v>252</v>
      </c>
      <c r="C22" s="408" t="s">
        <v>382</v>
      </c>
      <c r="D22" s="408" t="s">
        <v>330</v>
      </c>
      <c r="E22" s="408"/>
    </row>
    <row r="23" spans="1:5" ht="6" customHeight="1">
      <c r="A23" s="409"/>
      <c r="B23" s="406"/>
      <c r="C23" s="406"/>
      <c r="D23" s="406"/>
      <c r="E23" s="406"/>
    </row>
    <row r="24" spans="1:5">
      <c r="A24" s="415" t="s">
        <v>144</v>
      </c>
      <c r="B24" s="415" t="s">
        <v>145</v>
      </c>
      <c r="C24" s="414"/>
      <c r="D24" s="414"/>
      <c r="E24" s="414"/>
    </row>
    <row r="25" spans="1:5" ht="18" customHeight="1">
      <c r="A25" s="411" t="s">
        <v>27</v>
      </c>
      <c r="B25" s="410" t="s">
        <v>253</v>
      </c>
      <c r="C25" s="408"/>
      <c r="D25" s="408"/>
      <c r="E25" s="408"/>
    </row>
    <row r="26" spans="1:5" ht="25.5">
      <c r="A26" s="412" t="s">
        <v>89</v>
      </c>
      <c r="B26" s="408" t="s">
        <v>254</v>
      </c>
      <c r="C26" s="408" t="s">
        <v>384</v>
      </c>
      <c r="D26" s="408" t="s">
        <v>376</v>
      </c>
      <c r="E26" s="408"/>
    </row>
    <row r="27" spans="1:5" ht="6" customHeight="1">
      <c r="A27" s="409"/>
      <c r="B27" s="406"/>
      <c r="C27" s="406"/>
      <c r="D27" s="406"/>
      <c r="E27" s="406"/>
    </row>
    <row r="28" spans="1:5" ht="25.5">
      <c r="A28" s="413" t="s">
        <v>147</v>
      </c>
      <c r="B28" s="413" t="s">
        <v>148</v>
      </c>
      <c r="C28" s="414"/>
      <c r="D28" s="414"/>
      <c r="E28" s="414"/>
    </row>
    <row r="29" spans="1:5" ht="25.5">
      <c r="A29" s="411" t="s">
        <v>27</v>
      </c>
      <c r="B29" s="410" t="s">
        <v>255</v>
      </c>
      <c r="C29" s="408"/>
      <c r="D29" s="408"/>
      <c r="E29" s="408"/>
    </row>
    <row r="30" spans="1:5" ht="25.5">
      <c r="A30" s="412" t="s">
        <v>89</v>
      </c>
      <c r="B30" s="408" t="s">
        <v>256</v>
      </c>
      <c r="C30" s="408" t="s">
        <v>369</v>
      </c>
      <c r="D30" s="408" t="s">
        <v>330</v>
      </c>
      <c r="E30" s="408"/>
    </row>
    <row r="31" spans="1:5" ht="7.5" customHeight="1">
      <c r="A31" s="406"/>
      <c r="B31" s="406"/>
      <c r="C31" s="406"/>
      <c r="D31" s="406"/>
      <c r="E31" s="406"/>
    </row>
    <row r="32" spans="1:5">
      <c r="A32" s="424"/>
      <c r="B32" s="424"/>
      <c r="C32" s="424"/>
      <c r="D32" s="424"/>
      <c r="E32" s="424"/>
    </row>
    <row r="33" spans="1:5">
      <c r="A33" s="394"/>
      <c r="B33" s="394"/>
      <c r="C33" s="394"/>
      <c r="D33" s="394"/>
      <c r="E33" s="394"/>
    </row>
    <row r="34" spans="1:5">
      <c r="A34" s="394"/>
      <c r="B34" s="394"/>
      <c r="C34" s="394"/>
      <c r="D34" s="394"/>
      <c r="E34" s="394"/>
    </row>
    <row r="35" spans="1:5">
      <c r="A35" s="394"/>
      <c r="B35" s="394"/>
      <c r="C35" s="394"/>
      <c r="D35" s="394"/>
      <c r="E35" s="394"/>
    </row>
    <row r="36" spans="1:5">
      <c r="A36" s="425"/>
      <c r="B36" s="425"/>
      <c r="C36" s="425"/>
      <c r="D36" s="425"/>
      <c r="E36" s="434" t="s">
        <v>356</v>
      </c>
    </row>
    <row r="37" spans="1:5">
      <c r="A37" s="413" t="s">
        <v>151</v>
      </c>
      <c r="B37" s="413" t="s">
        <v>152</v>
      </c>
      <c r="C37" s="414"/>
      <c r="D37" s="414"/>
      <c r="E37" s="414"/>
    </row>
    <row r="38" spans="1:5" ht="17.25" customHeight="1">
      <c r="A38" s="411" t="s">
        <v>27</v>
      </c>
      <c r="B38" s="410" t="s">
        <v>257</v>
      </c>
      <c r="C38" s="408"/>
      <c r="D38" s="408"/>
      <c r="E38" s="408"/>
    </row>
    <row r="39" spans="1:5" ht="18" customHeight="1">
      <c r="A39" s="412" t="s">
        <v>89</v>
      </c>
      <c r="B39" s="408" t="s">
        <v>258</v>
      </c>
      <c r="C39" s="408" t="s">
        <v>336</v>
      </c>
      <c r="D39" s="408" t="s">
        <v>330</v>
      </c>
      <c r="E39" s="408"/>
    </row>
    <row r="40" spans="1:5" ht="5.25" customHeight="1">
      <c r="A40" s="406"/>
      <c r="B40" s="406"/>
      <c r="C40" s="406"/>
      <c r="D40" s="406"/>
      <c r="E40" s="406"/>
    </row>
    <row r="41" spans="1:5">
      <c r="A41" s="413" t="s">
        <v>155</v>
      </c>
      <c r="B41" s="413" t="s">
        <v>156</v>
      </c>
      <c r="C41" s="414"/>
      <c r="D41" s="414"/>
      <c r="E41" s="414"/>
    </row>
    <row r="42" spans="1:5" ht="19.5" customHeight="1">
      <c r="A42" s="421" t="s">
        <v>27</v>
      </c>
      <c r="B42" s="422" t="s">
        <v>259</v>
      </c>
      <c r="C42" s="423"/>
      <c r="D42" s="423"/>
      <c r="E42" s="423"/>
    </row>
    <row r="43" spans="1:5" ht="25.5">
      <c r="A43" s="417" t="s">
        <v>89</v>
      </c>
      <c r="B43" s="418" t="s">
        <v>260</v>
      </c>
      <c r="C43" s="418" t="s">
        <v>337</v>
      </c>
      <c r="D43" s="408" t="s">
        <v>376</v>
      </c>
      <c r="E43" s="418"/>
    </row>
    <row r="44" spans="1:5">
      <c r="A44" s="419" t="s">
        <v>90</v>
      </c>
      <c r="B44" s="420" t="s">
        <v>261</v>
      </c>
      <c r="C44" s="420" t="s">
        <v>385</v>
      </c>
      <c r="D44" s="420" t="s">
        <v>330</v>
      </c>
      <c r="E44" s="420"/>
    </row>
    <row r="45" spans="1:5" ht="4.5" customHeight="1">
      <c r="A45" s="406"/>
      <c r="B45" s="406"/>
      <c r="C45" s="406"/>
      <c r="D45" s="406"/>
      <c r="E45" s="406"/>
    </row>
    <row r="46" spans="1:5" ht="25.5">
      <c r="A46" s="413" t="s">
        <v>159</v>
      </c>
      <c r="B46" s="413" t="s">
        <v>160</v>
      </c>
      <c r="C46" s="414"/>
      <c r="D46" s="414"/>
      <c r="E46" s="414"/>
    </row>
    <row r="47" spans="1:5" ht="25.5">
      <c r="A47" s="411" t="s">
        <v>27</v>
      </c>
      <c r="B47" s="410" t="s">
        <v>262</v>
      </c>
      <c r="C47" s="408"/>
      <c r="D47" s="408"/>
      <c r="E47" s="408"/>
    </row>
    <row r="48" spans="1:5" ht="25.5">
      <c r="A48" s="417" t="s">
        <v>89</v>
      </c>
      <c r="B48" s="418" t="s">
        <v>263</v>
      </c>
      <c r="C48" s="418" t="s">
        <v>342</v>
      </c>
      <c r="D48" s="418" t="s">
        <v>381</v>
      </c>
      <c r="E48" s="418"/>
    </row>
    <row r="49" spans="1:5">
      <c r="A49" s="419" t="s">
        <v>90</v>
      </c>
      <c r="B49" s="420" t="s">
        <v>264</v>
      </c>
      <c r="C49" s="420" t="s">
        <v>371</v>
      </c>
      <c r="D49" s="420" t="s">
        <v>330</v>
      </c>
      <c r="E49" s="420"/>
    </row>
    <row r="50" spans="1:5" ht="6.75" customHeight="1">
      <c r="A50" s="406"/>
      <c r="B50" s="406"/>
      <c r="C50" s="406"/>
      <c r="D50" s="406"/>
      <c r="E50" s="406"/>
    </row>
    <row r="51" spans="1:5" ht="38.25">
      <c r="A51" s="414" t="s">
        <v>164</v>
      </c>
      <c r="B51" s="413" t="s">
        <v>265</v>
      </c>
      <c r="C51" s="414"/>
      <c r="D51" s="414"/>
      <c r="E51" s="414"/>
    </row>
    <row r="52" spans="1:5" ht="18" customHeight="1">
      <c r="A52" s="411" t="s">
        <v>27</v>
      </c>
      <c r="B52" s="410" t="s">
        <v>266</v>
      </c>
      <c r="C52" s="408"/>
      <c r="D52" s="408"/>
      <c r="E52" s="408"/>
    </row>
    <row r="53" spans="1:5" ht="25.5">
      <c r="A53" s="417" t="s">
        <v>89</v>
      </c>
      <c r="B53" s="418" t="s">
        <v>267</v>
      </c>
      <c r="C53" s="418" t="s">
        <v>335</v>
      </c>
      <c r="D53" s="418" t="s">
        <v>330</v>
      </c>
      <c r="E53" s="418"/>
    </row>
    <row r="54" spans="1:5">
      <c r="A54" s="417" t="s">
        <v>90</v>
      </c>
      <c r="B54" s="418" t="s">
        <v>268</v>
      </c>
      <c r="C54" s="418" t="s">
        <v>335</v>
      </c>
      <c r="D54" s="418" t="s">
        <v>330</v>
      </c>
      <c r="E54" s="418"/>
    </row>
    <row r="55" spans="1:5">
      <c r="A55" s="417" t="s">
        <v>93</v>
      </c>
      <c r="B55" s="418" t="s">
        <v>269</v>
      </c>
      <c r="C55" s="418" t="s">
        <v>335</v>
      </c>
      <c r="D55" s="418" t="s">
        <v>330</v>
      </c>
      <c r="E55" s="418"/>
    </row>
    <row r="56" spans="1:5">
      <c r="A56" s="417" t="s">
        <v>94</v>
      </c>
      <c r="B56" s="418" t="s">
        <v>270</v>
      </c>
      <c r="C56" s="418" t="s">
        <v>335</v>
      </c>
      <c r="D56" s="418" t="s">
        <v>330</v>
      </c>
      <c r="E56" s="418"/>
    </row>
    <row r="57" spans="1:5" ht="25.5">
      <c r="A57" s="417" t="s">
        <v>95</v>
      </c>
      <c r="B57" s="418" t="s">
        <v>271</v>
      </c>
      <c r="C57" s="418" t="s">
        <v>335</v>
      </c>
      <c r="D57" s="418" t="s">
        <v>330</v>
      </c>
      <c r="E57" s="418"/>
    </row>
    <row r="58" spans="1:5" ht="25.5">
      <c r="A58" s="417" t="s">
        <v>96</v>
      </c>
      <c r="B58" s="418" t="s">
        <v>272</v>
      </c>
      <c r="C58" s="418" t="s">
        <v>335</v>
      </c>
      <c r="D58" s="418" t="s">
        <v>330</v>
      </c>
      <c r="E58" s="418"/>
    </row>
    <row r="59" spans="1:5">
      <c r="A59" s="417" t="s">
        <v>97</v>
      </c>
      <c r="B59" s="418" t="s">
        <v>273</v>
      </c>
      <c r="C59" s="418" t="s">
        <v>335</v>
      </c>
      <c r="D59" s="418" t="s">
        <v>330</v>
      </c>
      <c r="E59" s="418"/>
    </row>
    <row r="60" spans="1:5" ht="18" customHeight="1">
      <c r="A60" s="417" t="s">
        <v>98</v>
      </c>
      <c r="B60" s="418" t="s">
        <v>274</v>
      </c>
      <c r="C60" s="418" t="s">
        <v>335</v>
      </c>
      <c r="D60" s="418" t="s">
        <v>330</v>
      </c>
      <c r="E60" s="418"/>
    </row>
    <row r="61" spans="1:5" ht="18.75" customHeight="1">
      <c r="A61" s="419" t="s">
        <v>99</v>
      </c>
      <c r="B61" s="420" t="s">
        <v>275</v>
      </c>
      <c r="C61" s="420" t="s">
        <v>366</v>
      </c>
      <c r="D61" s="420" t="s">
        <v>339</v>
      </c>
      <c r="E61" s="420"/>
    </row>
    <row r="62" spans="1:5">
      <c r="A62" s="409"/>
      <c r="B62" s="406"/>
      <c r="C62" s="406"/>
      <c r="D62" s="406"/>
      <c r="E62" s="406"/>
    </row>
    <row r="63" spans="1:5">
      <c r="A63" s="426"/>
      <c r="B63" s="424"/>
      <c r="C63" s="424"/>
      <c r="D63" s="424"/>
      <c r="E63" s="424"/>
    </row>
    <row r="64" spans="1:5">
      <c r="A64" s="427"/>
      <c r="B64" s="394"/>
      <c r="C64" s="394"/>
      <c r="D64" s="394"/>
      <c r="E64" s="394"/>
    </row>
    <row r="65" spans="1:5">
      <c r="A65" s="427"/>
      <c r="B65" s="394"/>
      <c r="C65" s="394"/>
      <c r="D65" s="394"/>
      <c r="E65" s="394"/>
    </row>
    <row r="66" spans="1:5">
      <c r="A66" s="427"/>
      <c r="B66" s="394"/>
      <c r="C66" s="394"/>
      <c r="D66" s="394"/>
      <c r="E66" s="394"/>
    </row>
    <row r="67" spans="1:5">
      <c r="A67" s="427"/>
      <c r="B67" s="394"/>
      <c r="C67" s="394"/>
      <c r="D67" s="394"/>
      <c r="E67" s="394"/>
    </row>
    <row r="68" spans="1:5">
      <c r="A68" s="428"/>
      <c r="B68" s="425"/>
      <c r="C68" s="425"/>
      <c r="D68" s="425"/>
      <c r="E68" s="434" t="s">
        <v>357</v>
      </c>
    </row>
    <row r="69" spans="1:5" ht="25.5">
      <c r="A69" s="416" t="s">
        <v>28</v>
      </c>
      <c r="B69" s="413" t="s">
        <v>278</v>
      </c>
      <c r="C69" s="414"/>
      <c r="D69" s="414"/>
      <c r="E69" s="414"/>
    </row>
    <row r="70" spans="1:5">
      <c r="A70" s="417" t="s">
        <v>89</v>
      </c>
      <c r="B70" s="418" t="s">
        <v>279</v>
      </c>
      <c r="C70" s="418"/>
      <c r="D70" s="418" t="s">
        <v>340</v>
      </c>
      <c r="E70" s="418"/>
    </row>
    <row r="71" spans="1:5">
      <c r="A71" s="417" t="s">
        <v>90</v>
      </c>
      <c r="B71" s="418" t="s">
        <v>280</v>
      </c>
      <c r="C71" s="418"/>
      <c r="D71" s="418" t="s">
        <v>340</v>
      </c>
      <c r="E71" s="418"/>
    </row>
    <row r="72" spans="1:5">
      <c r="A72" s="417" t="s">
        <v>93</v>
      </c>
      <c r="B72" s="418" t="s">
        <v>281</v>
      </c>
      <c r="C72" s="418" t="s">
        <v>341</v>
      </c>
      <c r="D72" s="418" t="s">
        <v>354</v>
      </c>
      <c r="E72" s="418"/>
    </row>
    <row r="73" spans="1:5">
      <c r="A73" s="417" t="s">
        <v>94</v>
      </c>
      <c r="B73" s="418" t="s">
        <v>282</v>
      </c>
      <c r="C73" s="418" t="s">
        <v>342</v>
      </c>
      <c r="D73" s="418" t="s">
        <v>354</v>
      </c>
      <c r="E73" s="418"/>
    </row>
    <row r="74" spans="1:5" ht="25.5">
      <c r="A74" s="417" t="s">
        <v>95</v>
      </c>
      <c r="B74" s="418" t="s">
        <v>283</v>
      </c>
      <c r="C74" s="418" t="s">
        <v>335</v>
      </c>
      <c r="D74" s="418" t="s">
        <v>330</v>
      </c>
      <c r="E74" s="418"/>
    </row>
    <row r="75" spans="1:5" ht="25.5">
      <c r="A75" s="417" t="s">
        <v>96</v>
      </c>
      <c r="B75" s="418" t="s">
        <v>284</v>
      </c>
      <c r="C75" s="418" t="s">
        <v>343</v>
      </c>
      <c r="D75" s="418" t="s">
        <v>344</v>
      </c>
      <c r="E75" s="418"/>
    </row>
    <row r="76" spans="1:5" ht="18" customHeight="1">
      <c r="A76" s="419" t="s">
        <v>97</v>
      </c>
      <c r="B76" s="420" t="s">
        <v>285</v>
      </c>
      <c r="C76" s="420" t="s">
        <v>345</v>
      </c>
      <c r="D76" s="420" t="s">
        <v>339</v>
      </c>
      <c r="E76" s="420"/>
    </row>
    <row r="77" spans="1:5" ht="5.25" customHeight="1">
      <c r="A77" s="409"/>
      <c r="B77" s="406"/>
      <c r="C77" s="406"/>
      <c r="D77" s="406"/>
      <c r="E77" s="406"/>
    </row>
    <row r="78" spans="1:5">
      <c r="A78" s="416" t="s">
        <v>29</v>
      </c>
      <c r="B78" s="413" t="s">
        <v>276</v>
      </c>
      <c r="C78" s="414"/>
      <c r="D78" s="414"/>
      <c r="E78" s="414"/>
    </row>
    <row r="79" spans="1:5" ht="25.5" customHeight="1">
      <c r="A79" s="412" t="s">
        <v>89</v>
      </c>
      <c r="B79" s="408" t="s">
        <v>277</v>
      </c>
      <c r="C79" s="408" t="s">
        <v>370</v>
      </c>
      <c r="D79" s="408" t="s">
        <v>346</v>
      </c>
      <c r="E79" s="408" t="s">
        <v>377</v>
      </c>
    </row>
    <row r="80" spans="1:5" ht="6" customHeight="1">
      <c r="A80" s="409"/>
      <c r="B80" s="406"/>
      <c r="C80" s="406"/>
      <c r="D80" s="406"/>
      <c r="E80" s="406"/>
    </row>
    <row r="81" spans="1:5" ht="25.5">
      <c r="A81" s="415" t="s">
        <v>30</v>
      </c>
      <c r="B81" s="413" t="s">
        <v>286</v>
      </c>
      <c r="C81" s="414"/>
      <c r="D81" s="414"/>
      <c r="E81" s="414"/>
    </row>
    <row r="82" spans="1:5" ht="15.75" customHeight="1">
      <c r="A82" s="412" t="s">
        <v>89</v>
      </c>
      <c r="B82" s="408" t="s">
        <v>287</v>
      </c>
      <c r="C82" s="408" t="s">
        <v>335</v>
      </c>
      <c r="D82" s="408" t="s">
        <v>330</v>
      </c>
      <c r="E82" s="408"/>
    </row>
    <row r="83" spans="1:5" ht="4.5" customHeight="1">
      <c r="A83" s="409"/>
      <c r="B83" s="406"/>
      <c r="C83" s="406"/>
      <c r="D83" s="406"/>
      <c r="E83" s="406"/>
    </row>
    <row r="84" spans="1:5" ht="25.5">
      <c r="A84" s="413" t="s">
        <v>31</v>
      </c>
      <c r="B84" s="413" t="s">
        <v>288</v>
      </c>
      <c r="C84" s="414"/>
      <c r="D84" s="414"/>
      <c r="E84" s="414"/>
    </row>
    <row r="85" spans="1:5">
      <c r="A85" s="412" t="s">
        <v>89</v>
      </c>
      <c r="B85" s="408" t="s">
        <v>289</v>
      </c>
      <c r="C85" s="408" t="s">
        <v>338</v>
      </c>
      <c r="D85" s="408" t="s">
        <v>330</v>
      </c>
      <c r="E85" s="408"/>
    </row>
    <row r="86" spans="1:5" ht="17.25" customHeight="1">
      <c r="A86" s="431" t="s">
        <v>90</v>
      </c>
      <c r="B86" s="432" t="s">
        <v>290</v>
      </c>
      <c r="C86" s="432" t="s">
        <v>338</v>
      </c>
      <c r="D86" s="432" t="s">
        <v>330</v>
      </c>
      <c r="E86" s="432"/>
    </row>
    <row r="87" spans="1:5" ht="25.5">
      <c r="A87" s="415" t="s">
        <v>32</v>
      </c>
      <c r="B87" s="413" t="s">
        <v>291</v>
      </c>
      <c r="C87" s="414"/>
      <c r="D87" s="414"/>
      <c r="E87" s="414"/>
    </row>
    <row r="88" spans="1:5" ht="27" customHeight="1">
      <c r="A88" s="417" t="s">
        <v>89</v>
      </c>
      <c r="B88" s="418" t="s">
        <v>292</v>
      </c>
      <c r="C88" s="418" t="s">
        <v>386</v>
      </c>
      <c r="D88" s="418" t="s">
        <v>393</v>
      </c>
      <c r="E88" s="418"/>
    </row>
    <row r="89" spans="1:5">
      <c r="A89" s="417" t="s">
        <v>90</v>
      </c>
      <c r="B89" s="418" t="s">
        <v>293</v>
      </c>
      <c r="C89" s="418" t="s">
        <v>335</v>
      </c>
      <c r="D89" s="418" t="s">
        <v>330</v>
      </c>
      <c r="E89" s="418"/>
    </row>
    <row r="90" spans="1:5" ht="25.5">
      <c r="A90" s="417" t="s">
        <v>93</v>
      </c>
      <c r="B90" s="418" t="s">
        <v>294</v>
      </c>
      <c r="C90" s="418" t="s">
        <v>347</v>
      </c>
      <c r="D90" s="418" t="s">
        <v>394</v>
      </c>
      <c r="E90" s="418"/>
    </row>
    <row r="91" spans="1:5" ht="25.5">
      <c r="A91" s="419" t="s">
        <v>94</v>
      </c>
      <c r="B91" s="420" t="s">
        <v>295</v>
      </c>
      <c r="C91" s="420" t="s">
        <v>330</v>
      </c>
      <c r="D91" s="420" t="s">
        <v>348</v>
      </c>
      <c r="E91" s="420"/>
    </row>
    <row r="92" spans="1:5" ht="5.25" customHeight="1">
      <c r="A92" s="409"/>
      <c r="B92" s="406"/>
      <c r="C92" s="406"/>
      <c r="D92" s="406"/>
      <c r="E92" s="406"/>
    </row>
    <row r="93" spans="1:5" ht="29.25" customHeight="1">
      <c r="A93" s="413" t="s">
        <v>33</v>
      </c>
      <c r="B93" s="413" t="s">
        <v>296</v>
      </c>
      <c r="C93" s="414"/>
      <c r="D93" s="414"/>
      <c r="E93" s="414"/>
    </row>
    <row r="94" spans="1:5" ht="25.5">
      <c r="A94" s="417" t="s">
        <v>89</v>
      </c>
      <c r="B94" s="418" t="s">
        <v>297</v>
      </c>
      <c r="C94" s="418" t="s">
        <v>333</v>
      </c>
      <c r="D94" s="418" t="s">
        <v>354</v>
      </c>
      <c r="E94" s="418"/>
    </row>
    <row r="95" spans="1:5" ht="25.5">
      <c r="A95" s="419" t="s">
        <v>90</v>
      </c>
      <c r="B95" s="420" t="s">
        <v>298</v>
      </c>
      <c r="C95" s="420" t="s">
        <v>335</v>
      </c>
      <c r="D95" s="420" t="s">
        <v>330</v>
      </c>
      <c r="E95" s="420"/>
    </row>
    <row r="96" spans="1:5">
      <c r="A96" s="426"/>
      <c r="B96" s="424"/>
      <c r="C96" s="424"/>
      <c r="D96" s="424"/>
      <c r="E96" s="424"/>
    </row>
    <row r="97" spans="1:5">
      <c r="A97" s="427"/>
      <c r="B97" s="394"/>
      <c r="C97" s="394"/>
      <c r="D97" s="394"/>
      <c r="E97" s="394"/>
    </row>
    <row r="98" spans="1:5">
      <c r="A98" s="428"/>
      <c r="B98" s="425"/>
      <c r="C98" s="425"/>
      <c r="D98" s="425"/>
      <c r="E98" s="434" t="s">
        <v>358</v>
      </c>
    </row>
    <row r="99" spans="1:5">
      <c r="A99" s="415" t="s">
        <v>168</v>
      </c>
      <c r="B99" s="413" t="s">
        <v>199</v>
      </c>
      <c r="C99" s="414"/>
      <c r="D99" s="414"/>
      <c r="E99" s="414"/>
    </row>
    <row r="100" spans="1:5" ht="25.5">
      <c r="A100" s="411" t="s">
        <v>27</v>
      </c>
      <c r="B100" s="410" t="s">
        <v>299</v>
      </c>
      <c r="C100" s="408"/>
      <c r="D100" s="408"/>
      <c r="E100" s="408"/>
    </row>
    <row r="101" spans="1:5">
      <c r="A101" s="412" t="s">
        <v>89</v>
      </c>
      <c r="B101" s="408" t="s">
        <v>201</v>
      </c>
      <c r="C101" s="408" t="s">
        <v>335</v>
      </c>
      <c r="D101" s="408" t="s">
        <v>330</v>
      </c>
      <c r="E101" s="408"/>
    </row>
    <row r="102" spans="1:5">
      <c r="A102" s="412"/>
      <c r="B102" s="408"/>
      <c r="C102" s="408"/>
      <c r="D102" s="408"/>
      <c r="E102" s="408"/>
    </row>
    <row r="103" spans="1:5">
      <c r="A103" s="415" t="s">
        <v>203</v>
      </c>
      <c r="B103" s="413" t="s">
        <v>204</v>
      </c>
      <c r="C103" s="414"/>
      <c r="D103" s="414"/>
      <c r="E103" s="414"/>
    </row>
    <row r="104" spans="1:5" ht="30.75" customHeight="1">
      <c r="A104" s="411" t="s">
        <v>27</v>
      </c>
      <c r="B104" s="410" t="s">
        <v>300</v>
      </c>
      <c r="C104" s="408"/>
      <c r="D104" s="408"/>
      <c r="E104" s="408"/>
    </row>
    <row r="105" spans="1:5">
      <c r="A105" s="417" t="s">
        <v>89</v>
      </c>
      <c r="B105" s="418" t="s">
        <v>301</v>
      </c>
      <c r="C105" s="418" t="s">
        <v>349</v>
      </c>
      <c r="D105" s="418" t="s">
        <v>340</v>
      </c>
      <c r="E105" s="418"/>
    </row>
    <row r="106" spans="1:5" ht="38.25">
      <c r="A106" s="409" t="s">
        <v>90</v>
      </c>
      <c r="B106" s="406" t="s">
        <v>302</v>
      </c>
      <c r="C106" s="406" t="s">
        <v>350</v>
      </c>
      <c r="D106" s="406" t="s">
        <v>330</v>
      </c>
      <c r="E106" s="406"/>
    </row>
    <row r="107" spans="1:5" ht="25.5">
      <c r="A107" s="416" t="s">
        <v>28</v>
      </c>
      <c r="B107" s="413" t="s">
        <v>303</v>
      </c>
      <c r="C107" s="414"/>
      <c r="D107" s="414"/>
      <c r="E107" s="414"/>
    </row>
    <row r="108" spans="1:5" ht="25.5">
      <c r="A108" s="417" t="s">
        <v>89</v>
      </c>
      <c r="B108" s="418" t="s">
        <v>304</v>
      </c>
      <c r="C108" s="418" t="s">
        <v>382</v>
      </c>
      <c r="D108" s="418" t="s">
        <v>330</v>
      </c>
      <c r="E108" s="418"/>
    </row>
    <row r="109" spans="1:5" ht="25.5">
      <c r="A109" s="417" t="s">
        <v>90</v>
      </c>
      <c r="B109" s="418" t="s">
        <v>215</v>
      </c>
      <c r="C109" s="418" t="s">
        <v>383</v>
      </c>
      <c r="D109" s="418" t="s">
        <v>351</v>
      </c>
      <c r="E109" s="418"/>
    </row>
    <row r="110" spans="1:5" ht="25.5">
      <c r="A110" s="419" t="s">
        <v>93</v>
      </c>
      <c r="B110" s="420" t="s">
        <v>305</v>
      </c>
      <c r="C110" s="420" t="s">
        <v>372</v>
      </c>
      <c r="D110" s="418" t="s">
        <v>378</v>
      </c>
      <c r="E110" s="420"/>
    </row>
    <row r="111" spans="1:5">
      <c r="A111" s="406"/>
      <c r="B111" s="406"/>
      <c r="C111" s="406"/>
      <c r="D111" s="406"/>
      <c r="E111" s="406"/>
    </row>
    <row r="112" spans="1:5">
      <c r="A112" s="413" t="s">
        <v>219</v>
      </c>
      <c r="B112" s="413" t="s">
        <v>100</v>
      </c>
      <c r="C112" s="414"/>
      <c r="D112" s="414"/>
      <c r="E112" s="414"/>
    </row>
    <row r="113" spans="1:5" ht="25.5">
      <c r="A113" s="421" t="s">
        <v>27</v>
      </c>
      <c r="B113" s="422" t="s">
        <v>306</v>
      </c>
      <c r="C113" s="423"/>
      <c r="D113" s="423"/>
      <c r="E113" s="423"/>
    </row>
    <row r="114" spans="1:5" ht="38.25">
      <c r="A114" s="418" t="s">
        <v>89</v>
      </c>
      <c r="B114" s="418" t="s">
        <v>307</v>
      </c>
      <c r="C114" s="418" t="s">
        <v>352</v>
      </c>
      <c r="D114" s="418" t="s">
        <v>379</v>
      </c>
      <c r="E114" s="418"/>
    </row>
    <row r="115" spans="1:5" ht="25.5">
      <c r="A115" s="420" t="s">
        <v>90</v>
      </c>
      <c r="B115" s="420" t="s">
        <v>380</v>
      </c>
      <c r="C115" s="420" t="s">
        <v>335</v>
      </c>
      <c r="D115" s="420" t="s">
        <v>353</v>
      </c>
      <c r="E115" s="420"/>
    </row>
    <row r="116" spans="1:5">
      <c r="A116" s="406"/>
      <c r="B116" s="406"/>
      <c r="C116" s="406"/>
      <c r="D116" s="406"/>
      <c r="E116" s="406"/>
    </row>
    <row r="118" spans="1:5">
      <c r="D118" s="337" t="s">
        <v>392</v>
      </c>
    </row>
    <row r="119" spans="1:5" ht="15">
      <c r="D119" s="493" t="s">
        <v>387</v>
      </c>
    </row>
    <row r="120" spans="1:5" ht="15">
      <c r="D120" s="493" t="s">
        <v>388</v>
      </c>
    </row>
    <row r="121" spans="1:5" ht="15">
      <c r="D121" s="494" t="s">
        <v>389</v>
      </c>
    </row>
    <row r="122" spans="1:5" ht="15">
      <c r="D122" s="494"/>
    </row>
    <row r="123" spans="1:5">
      <c r="D123" s="495" t="s">
        <v>390</v>
      </c>
    </row>
    <row r="124" spans="1:5" ht="15">
      <c r="D124" s="493" t="s">
        <v>109</v>
      </c>
    </row>
    <row r="125" spans="1:5" ht="15">
      <c r="D125" s="493" t="s">
        <v>391</v>
      </c>
    </row>
  </sheetData>
  <mergeCells count="4">
    <mergeCell ref="A1:E1"/>
    <mergeCell ref="A2:E2"/>
    <mergeCell ref="A3:E3"/>
    <mergeCell ref="A4:E4"/>
  </mergeCells>
  <pageMargins left="1" right="0.25" top="0.6" bottom="0.62" header="0.31496062992126" footer="0.31496062992126"/>
  <pageSetup paperSize="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C81"/>
  <sheetViews>
    <sheetView workbookViewId="0">
      <selection activeCell="T53" sqref="T53"/>
    </sheetView>
  </sheetViews>
  <sheetFormatPr defaultRowHeight="12.75"/>
  <cols>
    <col min="1" max="1" width="5.42578125" style="333" customWidth="1"/>
    <col min="2" max="2" width="3.5703125" style="333" customWidth="1"/>
    <col min="3" max="3" width="28.5703125" style="333" customWidth="1"/>
    <col min="4" max="4" width="3.42578125" style="333" customWidth="1"/>
    <col min="5" max="5" width="8" style="333" customWidth="1"/>
    <col min="6" max="6" width="10.5703125" style="333" customWidth="1"/>
    <col min="7" max="7" width="9.5703125" style="333" customWidth="1"/>
    <col min="8" max="8" width="6.7109375" style="333" customWidth="1"/>
    <col min="9" max="9" width="4" style="333" customWidth="1"/>
    <col min="10" max="10" width="3.42578125" style="333" customWidth="1"/>
    <col min="11" max="11" width="4" style="333" customWidth="1"/>
    <col min="12" max="12" width="3.85546875" style="333" customWidth="1"/>
    <col min="13" max="13" width="10.140625" style="333" customWidth="1"/>
    <col min="14" max="14" width="8.28515625" style="333" customWidth="1"/>
    <col min="15" max="15" width="8.85546875" style="333" customWidth="1"/>
    <col min="16" max="16" width="8.28515625" style="333" customWidth="1"/>
    <col min="17" max="17" width="11" style="333" customWidth="1"/>
    <col min="18" max="18" width="13" style="333" customWidth="1"/>
    <col min="19" max="16384" width="9.140625" style="333"/>
  </cols>
  <sheetData>
    <row r="1" spans="1:25">
      <c r="A1" s="568" t="s">
        <v>243</v>
      </c>
      <c r="B1" s="568"/>
      <c r="C1" s="568"/>
      <c r="D1" s="568"/>
      <c r="E1" s="568"/>
      <c r="F1" s="568"/>
      <c r="G1" s="568"/>
      <c r="H1" s="568"/>
      <c r="I1" s="568"/>
      <c r="J1" s="568"/>
      <c r="K1" s="568"/>
      <c r="L1" s="568"/>
      <c r="M1" s="568"/>
      <c r="N1" s="568"/>
      <c r="O1" s="568"/>
      <c r="P1" s="568"/>
      <c r="Q1" s="568"/>
      <c r="R1" s="568"/>
    </row>
    <row r="2" spans="1:25">
      <c r="A2" s="568" t="s">
        <v>112</v>
      </c>
      <c r="B2" s="568"/>
      <c r="C2" s="568"/>
      <c r="D2" s="568"/>
      <c r="E2" s="568"/>
      <c r="F2" s="568"/>
      <c r="G2" s="568"/>
      <c r="H2" s="568"/>
      <c r="I2" s="568"/>
      <c r="J2" s="568"/>
      <c r="K2" s="568"/>
      <c r="L2" s="568"/>
      <c r="M2" s="568"/>
      <c r="N2" s="568"/>
      <c r="O2" s="568"/>
      <c r="P2" s="568"/>
      <c r="Q2" s="568"/>
      <c r="R2" s="568"/>
    </row>
    <row r="3" spans="1:25">
      <c r="A3" s="568" t="s">
        <v>244</v>
      </c>
      <c r="B3" s="568"/>
      <c r="C3" s="568"/>
      <c r="D3" s="568"/>
      <c r="E3" s="568"/>
      <c r="F3" s="568"/>
      <c r="G3" s="568"/>
      <c r="H3" s="568"/>
      <c r="I3" s="568"/>
      <c r="J3" s="568"/>
      <c r="K3" s="568"/>
      <c r="L3" s="568"/>
      <c r="M3" s="568"/>
      <c r="N3" s="568"/>
      <c r="O3" s="568"/>
      <c r="P3" s="568"/>
      <c r="Q3" s="568"/>
      <c r="R3" s="568"/>
    </row>
    <row r="4" spans="1:25">
      <c r="A4" s="568" t="s">
        <v>113</v>
      </c>
      <c r="B4" s="568"/>
      <c r="C4" s="568"/>
      <c r="D4" s="568"/>
      <c r="E4" s="568"/>
      <c r="F4" s="568"/>
      <c r="G4" s="568"/>
      <c r="H4" s="568"/>
      <c r="I4" s="568"/>
      <c r="J4" s="568"/>
      <c r="K4" s="568"/>
      <c r="L4" s="568"/>
      <c r="M4" s="568"/>
      <c r="N4" s="568"/>
      <c r="O4" s="568"/>
      <c r="P4" s="568"/>
      <c r="Q4" s="568"/>
      <c r="R4" s="568"/>
    </row>
    <row r="5" spans="1:25" ht="13.5" thickBot="1">
      <c r="R5" s="433" t="s">
        <v>360</v>
      </c>
    </row>
    <row r="6" spans="1:25" ht="87" customHeight="1" thickTop="1">
      <c r="A6" s="344" t="s">
        <v>15</v>
      </c>
      <c r="B6" s="345"/>
      <c r="C6" s="346" t="s">
        <v>314</v>
      </c>
      <c r="D6" s="571" t="s">
        <v>315</v>
      </c>
      <c r="E6" s="572"/>
      <c r="F6" s="347" t="s">
        <v>316</v>
      </c>
      <c r="G6" s="575" t="s">
        <v>317</v>
      </c>
      <c r="H6" s="347" t="s">
        <v>318</v>
      </c>
      <c r="I6" s="571" t="s">
        <v>2</v>
      </c>
      <c r="J6" s="577"/>
      <c r="K6" s="577"/>
      <c r="L6" s="572"/>
      <c r="M6" s="347" t="s">
        <v>319</v>
      </c>
      <c r="N6" s="347" t="s">
        <v>321</v>
      </c>
      <c r="O6" s="347" t="s">
        <v>323</v>
      </c>
      <c r="P6" s="347" t="s">
        <v>325</v>
      </c>
      <c r="Q6" s="345" t="s">
        <v>18</v>
      </c>
      <c r="R6" s="351" t="s">
        <v>327</v>
      </c>
      <c r="S6" s="334"/>
    </row>
    <row r="7" spans="1:25" ht="17.25" customHeight="1">
      <c r="A7" s="340"/>
      <c r="B7" s="341"/>
      <c r="C7" s="342"/>
      <c r="D7" s="341"/>
      <c r="E7" s="342"/>
      <c r="F7" s="343"/>
      <c r="G7" s="576"/>
      <c r="H7" s="343"/>
      <c r="I7" s="350" t="s">
        <v>0</v>
      </c>
      <c r="J7" s="350" t="s">
        <v>4</v>
      </c>
      <c r="K7" s="350" t="s">
        <v>5</v>
      </c>
      <c r="L7" s="350" t="s">
        <v>6</v>
      </c>
      <c r="M7" s="343"/>
      <c r="N7" s="343"/>
      <c r="O7" s="343"/>
      <c r="P7" s="343"/>
      <c r="Q7" s="341"/>
      <c r="R7" s="352"/>
      <c r="S7" s="334"/>
    </row>
    <row r="8" spans="1:25" ht="13.5" thickBot="1">
      <c r="A8" s="348">
        <v>1</v>
      </c>
      <c r="B8" s="338"/>
      <c r="C8" s="339">
        <v>2</v>
      </c>
      <c r="D8" s="573">
        <v>3</v>
      </c>
      <c r="E8" s="574"/>
      <c r="F8" s="349">
        <v>4</v>
      </c>
      <c r="G8" s="349">
        <v>5</v>
      </c>
      <c r="H8" s="349">
        <v>6</v>
      </c>
      <c r="I8" s="349">
        <v>7</v>
      </c>
      <c r="J8" s="349">
        <v>8</v>
      </c>
      <c r="K8" s="349">
        <v>9</v>
      </c>
      <c r="L8" s="349">
        <v>10</v>
      </c>
      <c r="M8" s="349" t="s">
        <v>320</v>
      </c>
      <c r="N8" s="349" t="s">
        <v>322</v>
      </c>
      <c r="O8" s="349" t="s">
        <v>324</v>
      </c>
      <c r="P8" s="349" t="s">
        <v>326</v>
      </c>
      <c r="Q8" s="338">
        <v>15</v>
      </c>
      <c r="R8" s="353">
        <v>16</v>
      </c>
    </row>
    <row r="9" spans="1:25" ht="13.5" thickTop="1">
      <c r="A9" s="386" t="s">
        <v>106</v>
      </c>
      <c r="B9" s="387"/>
      <c r="C9" s="388"/>
      <c r="D9" s="390"/>
      <c r="E9" s="435"/>
      <c r="F9" s="389"/>
      <c r="G9" s="439"/>
      <c r="H9" s="439"/>
      <c r="I9" s="440"/>
      <c r="J9" s="440"/>
      <c r="K9" s="440"/>
      <c r="L9" s="440"/>
      <c r="M9" s="462"/>
      <c r="N9" s="462"/>
      <c r="O9" s="462"/>
      <c r="P9" s="462"/>
      <c r="Q9" s="441"/>
      <c r="R9" s="442"/>
    </row>
    <row r="10" spans="1:25">
      <c r="A10" s="391"/>
      <c r="B10" s="392" t="s">
        <v>27</v>
      </c>
      <c r="C10" s="378" t="s">
        <v>127</v>
      </c>
      <c r="D10" s="369"/>
      <c r="E10" s="378"/>
      <c r="F10" s="368"/>
      <c r="G10" s="443"/>
      <c r="H10" s="444"/>
      <c r="I10" s="443"/>
      <c r="J10" s="443"/>
      <c r="K10" s="443"/>
      <c r="L10" s="443"/>
      <c r="M10" s="463"/>
      <c r="N10" s="463"/>
      <c r="O10" s="463"/>
      <c r="P10" s="463"/>
      <c r="Q10" s="445"/>
      <c r="R10" s="446"/>
      <c r="S10" s="370"/>
      <c r="T10" s="370"/>
      <c r="U10" s="370"/>
      <c r="V10" s="370"/>
      <c r="W10" s="370"/>
      <c r="X10" s="370"/>
      <c r="Y10" s="370"/>
    </row>
    <row r="11" spans="1:25">
      <c r="A11" s="359"/>
      <c r="B11" s="360"/>
      <c r="C11" s="361"/>
      <c r="D11" s="363"/>
      <c r="E11" s="361"/>
      <c r="F11" s="362"/>
      <c r="G11" s="447"/>
      <c r="H11" s="448"/>
      <c r="I11" s="447"/>
      <c r="J11" s="447"/>
      <c r="K11" s="447"/>
      <c r="L11" s="447"/>
      <c r="M11" s="464"/>
      <c r="N11" s="464"/>
      <c r="O11" s="464"/>
      <c r="P11" s="464"/>
      <c r="Q11" s="449"/>
      <c r="R11" s="450"/>
    </row>
    <row r="12" spans="1:25">
      <c r="A12" s="380" t="s">
        <v>247</v>
      </c>
      <c r="B12" s="381"/>
      <c r="C12" s="382"/>
      <c r="D12" s="384"/>
      <c r="E12" s="382"/>
      <c r="F12" s="383"/>
      <c r="G12" s="451"/>
      <c r="H12" s="452"/>
      <c r="I12" s="451"/>
      <c r="J12" s="451"/>
      <c r="K12" s="451"/>
      <c r="L12" s="451"/>
      <c r="M12" s="465"/>
      <c r="N12" s="465"/>
      <c r="O12" s="465"/>
      <c r="P12" s="465"/>
      <c r="Q12" s="453"/>
      <c r="R12" s="454"/>
    </row>
    <row r="13" spans="1:25">
      <c r="A13" s="365" t="s">
        <v>27</v>
      </c>
      <c r="B13" s="385" t="s">
        <v>308</v>
      </c>
      <c r="C13" s="370"/>
      <c r="D13" s="369"/>
      <c r="E13" s="378"/>
      <c r="F13" s="368"/>
      <c r="G13" s="443"/>
      <c r="H13" s="444"/>
      <c r="I13" s="443"/>
      <c r="J13" s="443"/>
      <c r="K13" s="443"/>
      <c r="L13" s="443"/>
      <c r="M13" s="463"/>
      <c r="N13" s="463"/>
      <c r="O13" s="463"/>
      <c r="P13" s="463"/>
      <c r="Q13" s="445"/>
      <c r="R13" s="446"/>
      <c r="S13" s="370"/>
      <c r="T13" s="370"/>
      <c r="U13" s="370"/>
    </row>
    <row r="14" spans="1:25" ht="25.5">
      <c r="A14" s="365"/>
      <c r="B14" s="366" t="s">
        <v>27</v>
      </c>
      <c r="C14" s="367" t="s">
        <v>248</v>
      </c>
      <c r="D14" s="392"/>
      <c r="E14" s="378"/>
      <c r="F14" s="368"/>
      <c r="G14" s="443"/>
      <c r="H14" s="444"/>
      <c r="I14" s="443"/>
      <c r="J14" s="443"/>
      <c r="K14" s="443"/>
      <c r="L14" s="443"/>
      <c r="M14" s="463"/>
      <c r="N14" s="463"/>
      <c r="O14" s="463"/>
      <c r="P14" s="463"/>
      <c r="Q14" s="445"/>
      <c r="R14" s="446"/>
      <c r="S14" s="370"/>
      <c r="T14" s="370"/>
      <c r="U14" s="370"/>
      <c r="V14" s="370"/>
      <c r="W14" s="370"/>
      <c r="X14" s="370"/>
      <c r="Y14" s="370"/>
    </row>
    <row r="15" spans="1:25">
      <c r="A15" s="359"/>
      <c r="B15" s="371"/>
      <c r="C15" s="372"/>
      <c r="D15" s="379"/>
      <c r="E15" s="361"/>
      <c r="F15" s="362"/>
      <c r="G15" s="447"/>
      <c r="H15" s="448"/>
      <c r="I15" s="447"/>
      <c r="J15" s="447"/>
      <c r="K15" s="447"/>
      <c r="L15" s="447"/>
      <c r="M15" s="464"/>
      <c r="N15" s="464"/>
      <c r="O15" s="464"/>
      <c r="P15" s="464"/>
      <c r="Q15" s="449"/>
      <c r="R15" s="450"/>
      <c r="S15" s="370"/>
      <c r="T15" s="370"/>
      <c r="U15" s="370"/>
      <c r="V15" s="370"/>
      <c r="W15" s="370"/>
      <c r="X15" s="370"/>
      <c r="Y15" s="370"/>
    </row>
    <row r="16" spans="1:25" ht="18.75" customHeight="1">
      <c r="A16" s="364" t="s">
        <v>28</v>
      </c>
      <c r="B16" s="381" t="s">
        <v>309</v>
      </c>
      <c r="C16" s="375"/>
      <c r="D16" s="358"/>
      <c r="E16" s="356"/>
      <c r="F16" s="357"/>
      <c r="G16" s="455"/>
      <c r="H16" s="456"/>
      <c r="I16" s="455"/>
      <c r="J16" s="455"/>
      <c r="K16" s="455"/>
      <c r="L16" s="455"/>
      <c r="M16" s="466"/>
      <c r="N16" s="466"/>
      <c r="O16" s="466"/>
      <c r="P16" s="466"/>
      <c r="Q16" s="457"/>
      <c r="R16" s="458"/>
    </row>
    <row r="17" spans="1:29" ht="24.75" customHeight="1">
      <c r="A17" s="365"/>
      <c r="B17" s="366" t="s">
        <v>27</v>
      </c>
      <c r="C17" s="367" t="s">
        <v>249</v>
      </c>
      <c r="D17" s="392"/>
      <c r="E17" s="378"/>
      <c r="F17" s="368"/>
      <c r="G17" s="443"/>
      <c r="H17" s="444"/>
      <c r="I17" s="443"/>
      <c r="J17" s="443"/>
      <c r="K17" s="443"/>
      <c r="L17" s="443"/>
      <c r="M17" s="463"/>
      <c r="N17" s="463"/>
      <c r="O17" s="463"/>
      <c r="P17" s="463"/>
      <c r="Q17" s="445"/>
      <c r="R17" s="446"/>
      <c r="S17" s="370"/>
      <c r="T17" s="370"/>
      <c r="U17" s="370"/>
      <c r="V17" s="370"/>
      <c r="W17" s="370"/>
      <c r="X17" s="370"/>
      <c r="Y17" s="370"/>
      <c r="Z17" s="370"/>
      <c r="AA17" s="370"/>
      <c r="AB17" s="370"/>
    </row>
    <row r="18" spans="1:29">
      <c r="A18" s="359"/>
      <c r="B18" s="371"/>
      <c r="C18" s="361"/>
      <c r="D18" s="360"/>
      <c r="E18" s="361"/>
      <c r="F18" s="362"/>
      <c r="G18" s="447"/>
      <c r="H18" s="448"/>
      <c r="I18" s="447"/>
      <c r="J18" s="447"/>
      <c r="K18" s="447"/>
      <c r="L18" s="447"/>
      <c r="M18" s="464"/>
      <c r="N18" s="464"/>
      <c r="O18" s="464"/>
      <c r="P18" s="464"/>
      <c r="Q18" s="449"/>
      <c r="R18" s="450"/>
      <c r="S18" s="370"/>
      <c r="T18" s="370"/>
      <c r="U18" s="370"/>
      <c r="V18" s="370"/>
      <c r="W18" s="370"/>
      <c r="X18" s="370"/>
      <c r="Y18" s="370"/>
      <c r="Z18" s="370"/>
    </row>
    <row r="19" spans="1:29">
      <c r="A19" s="364" t="s">
        <v>29</v>
      </c>
      <c r="B19" s="376" t="s">
        <v>310</v>
      </c>
      <c r="C19" s="377"/>
      <c r="D19" s="436"/>
      <c r="E19" s="356"/>
      <c r="F19" s="357"/>
      <c r="G19" s="455"/>
      <c r="H19" s="456"/>
      <c r="I19" s="455"/>
      <c r="J19" s="455"/>
      <c r="K19" s="455"/>
      <c r="L19" s="455"/>
      <c r="M19" s="466"/>
      <c r="N19" s="466"/>
      <c r="O19" s="466"/>
      <c r="P19" s="466"/>
      <c r="Q19" s="457"/>
      <c r="R19" s="458"/>
    </row>
    <row r="20" spans="1:29" ht="25.5">
      <c r="A20" s="365"/>
      <c r="B20" s="366" t="s">
        <v>27</v>
      </c>
      <c r="C20" s="367" t="s">
        <v>251</v>
      </c>
      <c r="D20" s="392"/>
      <c r="E20" s="378"/>
      <c r="F20" s="368"/>
      <c r="G20" s="443"/>
      <c r="H20" s="444"/>
      <c r="I20" s="443"/>
      <c r="J20" s="443"/>
      <c r="K20" s="443"/>
      <c r="L20" s="443"/>
      <c r="M20" s="463"/>
      <c r="N20" s="463"/>
      <c r="O20" s="463"/>
      <c r="P20" s="463"/>
      <c r="Q20" s="445"/>
      <c r="R20" s="446"/>
      <c r="S20" s="370"/>
      <c r="T20" s="370"/>
      <c r="U20" s="370"/>
      <c r="V20" s="370"/>
      <c r="W20" s="370"/>
      <c r="X20" s="370"/>
      <c r="Y20" s="370"/>
      <c r="Z20" s="370"/>
      <c r="AA20" s="370"/>
    </row>
    <row r="21" spans="1:29">
      <c r="A21" s="359"/>
      <c r="B21" s="371"/>
      <c r="C21" s="361"/>
      <c r="D21" s="360"/>
      <c r="E21" s="361"/>
      <c r="F21" s="362"/>
      <c r="G21" s="447"/>
      <c r="H21" s="448"/>
      <c r="I21" s="447"/>
      <c r="J21" s="447"/>
      <c r="K21" s="447"/>
      <c r="L21" s="447"/>
      <c r="M21" s="464"/>
      <c r="N21" s="464"/>
      <c r="O21" s="464"/>
      <c r="P21" s="464"/>
      <c r="Q21" s="449"/>
      <c r="R21" s="450"/>
      <c r="S21" s="370"/>
      <c r="T21" s="370"/>
      <c r="U21" s="370"/>
      <c r="V21" s="370"/>
      <c r="W21" s="370"/>
      <c r="X21" s="370"/>
      <c r="Y21" s="370"/>
      <c r="Z21" s="370"/>
      <c r="AA21" s="370"/>
      <c r="AB21" s="370"/>
      <c r="AC21" s="370"/>
    </row>
    <row r="22" spans="1:29" ht="17.25" customHeight="1">
      <c r="A22" s="364" t="s">
        <v>30</v>
      </c>
      <c r="B22" s="376" t="s">
        <v>145</v>
      </c>
      <c r="C22" s="377"/>
      <c r="D22" s="436"/>
      <c r="E22" s="356"/>
      <c r="F22" s="357"/>
      <c r="G22" s="455"/>
      <c r="H22" s="456"/>
      <c r="I22" s="455"/>
      <c r="J22" s="455"/>
      <c r="K22" s="455"/>
      <c r="L22" s="455"/>
      <c r="M22" s="466"/>
      <c r="N22" s="466"/>
      <c r="O22" s="466"/>
      <c r="P22" s="466"/>
      <c r="Q22" s="457"/>
      <c r="R22" s="458"/>
    </row>
    <row r="23" spans="1:29" ht="27" customHeight="1">
      <c r="A23" s="365"/>
      <c r="B23" s="366" t="s">
        <v>27</v>
      </c>
      <c r="C23" s="367" t="s">
        <v>253</v>
      </c>
      <c r="D23" s="392"/>
      <c r="E23" s="378"/>
      <c r="F23" s="368"/>
      <c r="G23" s="443"/>
      <c r="H23" s="444"/>
      <c r="I23" s="443"/>
      <c r="J23" s="443"/>
      <c r="K23" s="443"/>
      <c r="L23" s="443"/>
      <c r="M23" s="463"/>
      <c r="N23" s="463"/>
      <c r="O23" s="463"/>
      <c r="P23" s="463"/>
      <c r="Q23" s="445"/>
      <c r="R23" s="446"/>
      <c r="S23" s="370"/>
      <c r="T23" s="370"/>
      <c r="U23" s="370"/>
      <c r="V23" s="370"/>
      <c r="W23" s="370"/>
      <c r="X23" s="370"/>
      <c r="Y23" s="370"/>
      <c r="Z23" s="370"/>
      <c r="AA23" s="370"/>
    </row>
    <row r="24" spans="1:29">
      <c r="A24" s="359"/>
      <c r="B24" s="371"/>
      <c r="C24" s="370"/>
      <c r="D24" s="437"/>
      <c r="E24" s="372"/>
      <c r="F24" s="373"/>
      <c r="G24" s="459"/>
      <c r="H24" s="460"/>
      <c r="I24" s="459"/>
      <c r="J24" s="459"/>
      <c r="K24" s="459"/>
      <c r="L24" s="459"/>
      <c r="M24" s="467"/>
      <c r="N24" s="467"/>
      <c r="O24" s="467"/>
      <c r="P24" s="467"/>
      <c r="Q24" s="461"/>
      <c r="R24" s="450"/>
      <c r="S24" s="370"/>
      <c r="T24" s="370"/>
      <c r="U24" s="370"/>
      <c r="V24" s="370"/>
      <c r="W24" s="370"/>
      <c r="X24" s="370"/>
      <c r="Y24" s="370"/>
      <c r="Z24" s="370"/>
      <c r="AA24" s="370"/>
    </row>
    <row r="25" spans="1:29" ht="27.75" customHeight="1">
      <c r="A25" s="364" t="s">
        <v>31</v>
      </c>
      <c r="B25" s="569" t="s">
        <v>312</v>
      </c>
      <c r="C25" s="570"/>
      <c r="D25" s="436"/>
      <c r="E25" s="356"/>
      <c r="F25" s="357"/>
      <c r="G25" s="455"/>
      <c r="H25" s="456"/>
      <c r="I25" s="455"/>
      <c r="J25" s="455"/>
      <c r="K25" s="455"/>
      <c r="L25" s="455"/>
      <c r="M25" s="466"/>
      <c r="N25" s="466"/>
      <c r="O25" s="466"/>
      <c r="P25" s="466"/>
      <c r="Q25" s="457"/>
      <c r="R25" s="458"/>
    </row>
    <row r="26" spans="1:29" ht="31.5" customHeight="1">
      <c r="A26" s="365"/>
      <c r="B26" s="366" t="s">
        <v>27</v>
      </c>
      <c r="C26" s="367" t="s">
        <v>255</v>
      </c>
      <c r="D26" s="392"/>
      <c r="E26" s="378"/>
      <c r="F26" s="368"/>
      <c r="G26" s="443"/>
      <c r="H26" s="444"/>
      <c r="I26" s="443"/>
      <c r="J26" s="443"/>
      <c r="K26" s="443"/>
      <c r="L26" s="443"/>
      <c r="M26" s="463"/>
      <c r="N26" s="463"/>
      <c r="O26" s="463"/>
      <c r="P26" s="463"/>
      <c r="Q26" s="445"/>
      <c r="R26" s="446"/>
      <c r="S26" s="370"/>
      <c r="T26" s="370"/>
      <c r="U26" s="370"/>
      <c r="V26" s="370"/>
      <c r="W26" s="370"/>
    </row>
    <row r="27" spans="1:29" ht="13.5" thickBot="1">
      <c r="A27" s="391"/>
      <c r="B27" s="393"/>
      <c r="C27" s="378"/>
      <c r="D27" s="369"/>
      <c r="E27" s="378"/>
      <c r="F27" s="368"/>
      <c r="G27" s="443"/>
      <c r="H27" s="444"/>
      <c r="I27" s="443"/>
      <c r="J27" s="443"/>
      <c r="K27" s="443"/>
      <c r="L27" s="443"/>
      <c r="M27" s="463"/>
      <c r="N27" s="463"/>
      <c r="O27" s="463"/>
      <c r="P27" s="463"/>
      <c r="Q27" s="445"/>
      <c r="R27" s="446"/>
      <c r="S27" s="370"/>
      <c r="T27" s="370"/>
      <c r="U27" s="370"/>
      <c r="V27" s="370"/>
      <c r="W27" s="370"/>
      <c r="X27" s="370"/>
      <c r="Y27" s="370"/>
      <c r="Z27" s="370"/>
      <c r="AA27" s="370"/>
    </row>
    <row r="28" spans="1:29" ht="13.5" thickTop="1">
      <c r="A28" s="471"/>
      <c r="B28" s="472"/>
      <c r="C28" s="473"/>
      <c r="D28" s="473"/>
      <c r="E28" s="473"/>
      <c r="F28" s="473"/>
      <c r="G28" s="474"/>
      <c r="H28" s="475"/>
      <c r="I28" s="474"/>
      <c r="J28" s="474"/>
      <c r="K28" s="474"/>
      <c r="L28" s="474"/>
      <c r="M28" s="476"/>
      <c r="N28" s="476"/>
      <c r="O28" s="476"/>
      <c r="P28" s="476"/>
      <c r="Q28" s="475"/>
      <c r="R28" s="475"/>
      <c r="S28" s="370"/>
      <c r="T28" s="370"/>
      <c r="U28" s="370"/>
      <c r="V28" s="370"/>
      <c r="W28" s="370"/>
      <c r="X28" s="370"/>
      <c r="Y28" s="370"/>
      <c r="Z28" s="370"/>
      <c r="AA28" s="370"/>
    </row>
    <row r="29" spans="1:29">
      <c r="A29" s="484"/>
      <c r="B29" s="427"/>
      <c r="C29" s="394"/>
      <c r="D29" s="394"/>
      <c r="E29" s="394"/>
      <c r="F29" s="394"/>
      <c r="G29" s="485"/>
      <c r="H29" s="486"/>
      <c r="I29" s="485"/>
      <c r="J29" s="485"/>
      <c r="K29" s="485"/>
      <c r="L29" s="485"/>
      <c r="M29" s="487"/>
      <c r="N29" s="487"/>
      <c r="O29" s="487"/>
      <c r="P29" s="487"/>
      <c r="Q29" s="486"/>
      <c r="R29" s="486"/>
      <c r="S29" s="370"/>
      <c r="T29" s="370"/>
      <c r="U29" s="370"/>
      <c r="V29" s="370"/>
      <c r="W29" s="370"/>
      <c r="X29" s="370"/>
      <c r="Y29" s="370"/>
      <c r="Z29" s="370"/>
      <c r="AA29" s="370"/>
    </row>
    <row r="30" spans="1:29" ht="13.5" thickBot="1">
      <c r="A30" s="477"/>
      <c r="B30" s="478"/>
      <c r="C30" s="479"/>
      <c r="D30" s="479"/>
      <c r="E30" s="479"/>
      <c r="F30" s="479"/>
      <c r="G30" s="480"/>
      <c r="H30" s="481"/>
      <c r="I30" s="480"/>
      <c r="J30" s="480"/>
      <c r="K30" s="480"/>
      <c r="L30" s="480"/>
      <c r="M30" s="482"/>
      <c r="N30" s="482"/>
      <c r="O30" s="482"/>
      <c r="P30" s="482"/>
      <c r="Q30" s="481"/>
      <c r="R30" s="488" t="s">
        <v>356</v>
      </c>
      <c r="S30" s="370"/>
      <c r="T30" s="370"/>
      <c r="U30" s="370"/>
      <c r="V30" s="370"/>
      <c r="W30" s="370"/>
      <c r="X30" s="370"/>
      <c r="Y30" s="370"/>
      <c r="Z30" s="370"/>
      <c r="AA30" s="370"/>
    </row>
    <row r="31" spans="1:29" ht="13.5" thickTop="1">
      <c r="A31" s="365" t="s">
        <v>32</v>
      </c>
      <c r="B31" s="483" t="s">
        <v>311</v>
      </c>
      <c r="C31" s="367"/>
      <c r="D31" s="369"/>
      <c r="E31" s="378"/>
      <c r="F31" s="368"/>
      <c r="G31" s="443"/>
      <c r="H31" s="444"/>
      <c r="I31" s="443"/>
      <c r="J31" s="443"/>
      <c r="K31" s="443"/>
      <c r="L31" s="443"/>
      <c r="M31" s="463"/>
      <c r="N31" s="463"/>
      <c r="O31" s="463"/>
      <c r="P31" s="463"/>
      <c r="Q31" s="445"/>
      <c r="R31" s="446"/>
    </row>
    <row r="32" spans="1:29" ht="30.75" customHeight="1">
      <c r="A32" s="365"/>
      <c r="B32" s="366" t="s">
        <v>27</v>
      </c>
      <c r="C32" s="367" t="s">
        <v>257</v>
      </c>
      <c r="D32" s="392"/>
      <c r="E32" s="378"/>
      <c r="F32" s="368"/>
      <c r="G32" s="443"/>
      <c r="H32" s="444"/>
      <c r="I32" s="443"/>
      <c r="J32" s="443"/>
      <c r="K32" s="443"/>
      <c r="L32" s="443"/>
      <c r="M32" s="463"/>
      <c r="N32" s="463"/>
      <c r="O32" s="463"/>
      <c r="P32" s="463"/>
      <c r="Q32" s="445"/>
      <c r="R32" s="446"/>
      <c r="S32" s="370"/>
      <c r="T32" s="370"/>
      <c r="U32" s="370"/>
      <c r="V32" s="370"/>
      <c r="W32" s="370"/>
      <c r="X32" s="370"/>
      <c r="Y32" s="370"/>
    </row>
    <row r="33" spans="1:28" ht="6" customHeight="1">
      <c r="A33" s="359"/>
      <c r="B33" s="371"/>
      <c r="C33" s="361"/>
      <c r="D33" s="360"/>
      <c r="E33" s="361"/>
      <c r="F33" s="362"/>
      <c r="G33" s="447"/>
      <c r="H33" s="448"/>
      <c r="I33" s="447"/>
      <c r="J33" s="447"/>
      <c r="K33" s="447"/>
      <c r="L33" s="447"/>
      <c r="M33" s="464"/>
      <c r="N33" s="464"/>
      <c r="O33" s="464"/>
      <c r="P33" s="464"/>
      <c r="Q33" s="449"/>
      <c r="R33" s="450"/>
      <c r="S33" s="370"/>
      <c r="T33" s="370"/>
      <c r="U33" s="370"/>
      <c r="V33" s="370"/>
      <c r="W33" s="370"/>
      <c r="X33" s="370"/>
      <c r="Y33" s="370"/>
      <c r="Z33" s="370"/>
      <c r="AA33" s="370"/>
      <c r="AB33" s="370"/>
    </row>
    <row r="34" spans="1:28">
      <c r="A34" s="364" t="s">
        <v>33</v>
      </c>
      <c r="B34" s="381" t="s">
        <v>156</v>
      </c>
      <c r="C34" s="375"/>
      <c r="D34" s="436"/>
      <c r="E34" s="356"/>
      <c r="F34" s="357"/>
      <c r="G34" s="455"/>
      <c r="H34" s="456"/>
      <c r="I34" s="455"/>
      <c r="J34" s="455"/>
      <c r="K34" s="455"/>
      <c r="L34" s="455"/>
      <c r="M34" s="466"/>
      <c r="N34" s="466"/>
      <c r="O34" s="466"/>
      <c r="P34" s="466"/>
      <c r="Q34" s="457"/>
      <c r="R34" s="458"/>
    </row>
    <row r="35" spans="1:28" ht="27.75" customHeight="1">
      <c r="A35" s="365"/>
      <c r="B35" s="366" t="s">
        <v>27</v>
      </c>
      <c r="C35" s="367" t="s">
        <v>259</v>
      </c>
      <c r="D35" s="392"/>
      <c r="E35" s="378"/>
      <c r="F35" s="469"/>
      <c r="G35" s="443"/>
      <c r="H35" s="444"/>
      <c r="I35" s="443"/>
      <c r="J35" s="443"/>
      <c r="K35" s="443"/>
      <c r="L35" s="443"/>
      <c r="M35" s="463"/>
      <c r="N35" s="463"/>
      <c r="O35" s="463"/>
      <c r="P35" s="463"/>
      <c r="Q35" s="445"/>
      <c r="R35" s="446"/>
      <c r="S35" s="370"/>
      <c r="T35" s="370"/>
      <c r="U35" s="370"/>
      <c r="V35" s="370"/>
      <c r="W35" s="370"/>
      <c r="X35" s="370"/>
      <c r="Y35" s="370"/>
      <c r="Z35" s="370"/>
    </row>
    <row r="36" spans="1:28" ht="7.5" customHeight="1">
      <c r="A36" s="365"/>
      <c r="B36" s="366"/>
      <c r="C36" s="367"/>
      <c r="D36" s="392"/>
      <c r="E36" s="378"/>
      <c r="F36" s="469"/>
      <c r="G36" s="443"/>
      <c r="H36" s="444"/>
      <c r="I36" s="443"/>
      <c r="J36" s="443"/>
      <c r="K36" s="443"/>
      <c r="L36" s="443"/>
      <c r="M36" s="463"/>
      <c r="N36" s="463"/>
      <c r="O36" s="463"/>
      <c r="P36" s="463"/>
      <c r="Q36" s="445"/>
      <c r="R36" s="446"/>
      <c r="S36" s="370"/>
      <c r="T36" s="370"/>
      <c r="U36" s="370"/>
      <c r="V36" s="370"/>
      <c r="W36" s="370"/>
      <c r="X36" s="370"/>
      <c r="Y36" s="370"/>
      <c r="Z36" s="370"/>
    </row>
    <row r="37" spans="1:28" ht="28.5" customHeight="1">
      <c r="A37" s="364" t="s">
        <v>313</v>
      </c>
      <c r="B37" s="569" t="s">
        <v>160</v>
      </c>
      <c r="C37" s="570"/>
      <c r="D37" s="436"/>
      <c r="E37" s="356"/>
      <c r="F37" s="357"/>
      <c r="G37" s="455"/>
      <c r="H37" s="456"/>
      <c r="I37" s="455"/>
      <c r="J37" s="455"/>
      <c r="K37" s="455"/>
      <c r="L37" s="455"/>
      <c r="M37" s="466"/>
      <c r="N37" s="466"/>
      <c r="O37" s="466"/>
      <c r="P37" s="466"/>
      <c r="Q37" s="457"/>
      <c r="R37" s="458"/>
    </row>
    <row r="38" spans="1:28" ht="42" customHeight="1">
      <c r="A38" s="365"/>
      <c r="B38" s="366" t="s">
        <v>27</v>
      </c>
      <c r="C38" s="367" t="s">
        <v>262</v>
      </c>
      <c r="D38" s="392"/>
      <c r="E38" s="378"/>
      <c r="F38" s="469"/>
      <c r="G38" s="443"/>
      <c r="H38" s="444"/>
      <c r="I38" s="443"/>
      <c r="J38" s="443"/>
      <c r="K38" s="443"/>
      <c r="L38" s="443"/>
      <c r="M38" s="463"/>
      <c r="N38" s="463"/>
      <c r="O38" s="463"/>
      <c r="P38" s="463"/>
      <c r="Q38" s="445"/>
      <c r="R38" s="446"/>
      <c r="S38" s="370"/>
      <c r="T38" s="370"/>
      <c r="U38" s="370"/>
      <c r="V38" s="370"/>
      <c r="W38" s="370"/>
      <c r="X38" s="370"/>
      <c r="Y38" s="370"/>
      <c r="Z38" s="370"/>
      <c r="AA38" s="370"/>
    </row>
    <row r="39" spans="1:28" ht="5.25" customHeight="1">
      <c r="A39" s="365"/>
      <c r="B39" s="366"/>
      <c r="C39" s="367"/>
      <c r="D39" s="392"/>
      <c r="E39" s="378"/>
      <c r="F39" s="469"/>
      <c r="G39" s="443"/>
      <c r="H39" s="444"/>
      <c r="I39" s="443"/>
      <c r="J39" s="443"/>
      <c r="K39" s="443"/>
      <c r="L39" s="443"/>
      <c r="M39" s="463"/>
      <c r="N39" s="463"/>
      <c r="O39" s="463"/>
      <c r="P39" s="463"/>
      <c r="Q39" s="445"/>
      <c r="R39" s="446"/>
      <c r="S39" s="370"/>
      <c r="T39" s="370"/>
      <c r="U39" s="370"/>
      <c r="V39" s="370"/>
      <c r="W39" s="370"/>
      <c r="X39" s="370"/>
      <c r="Y39" s="370"/>
      <c r="Z39" s="370"/>
      <c r="AA39" s="370"/>
    </row>
    <row r="40" spans="1:28" ht="55.5" customHeight="1">
      <c r="A40" s="355">
        <v>9</v>
      </c>
      <c r="B40" s="569" t="s">
        <v>265</v>
      </c>
      <c r="C40" s="570"/>
      <c r="D40" s="436"/>
      <c r="E40" s="356"/>
      <c r="F40" s="357"/>
      <c r="G40" s="455"/>
      <c r="H40" s="456"/>
      <c r="I40" s="455"/>
      <c r="J40" s="455"/>
      <c r="K40" s="455"/>
      <c r="L40" s="455"/>
      <c r="M40" s="466"/>
      <c r="N40" s="466"/>
      <c r="O40" s="466"/>
      <c r="P40" s="466"/>
      <c r="Q40" s="457"/>
      <c r="R40" s="458"/>
    </row>
    <row r="41" spans="1:28" ht="27.75" customHeight="1">
      <c r="A41" s="365"/>
      <c r="B41" s="366" t="s">
        <v>27</v>
      </c>
      <c r="C41" s="367" t="s">
        <v>266</v>
      </c>
      <c r="D41" s="392"/>
      <c r="E41" s="378"/>
      <c r="F41" s="368"/>
      <c r="G41" s="443"/>
      <c r="H41" s="444"/>
      <c r="I41" s="443"/>
      <c r="J41" s="443"/>
      <c r="K41" s="443"/>
      <c r="L41" s="443"/>
      <c r="M41" s="463"/>
      <c r="N41" s="463"/>
      <c r="O41" s="463"/>
      <c r="P41" s="463"/>
      <c r="Q41" s="445"/>
      <c r="R41" s="446"/>
    </row>
    <row r="42" spans="1:28" ht="5.25" customHeight="1">
      <c r="A42" s="391"/>
      <c r="B42" s="393"/>
      <c r="C42" s="378"/>
      <c r="D42" s="360"/>
      <c r="E42" s="361"/>
      <c r="F42" s="362"/>
      <c r="G42" s="447"/>
      <c r="H42" s="448"/>
      <c r="I42" s="447"/>
      <c r="J42" s="447"/>
      <c r="K42" s="447"/>
      <c r="L42" s="447"/>
      <c r="M42" s="464"/>
      <c r="N42" s="464"/>
      <c r="O42" s="464"/>
      <c r="P42" s="464"/>
      <c r="Q42" s="449"/>
      <c r="R42" s="450"/>
    </row>
    <row r="43" spans="1:28" ht="27.75" customHeight="1">
      <c r="A43" s="365"/>
      <c r="B43" s="374" t="s">
        <v>28</v>
      </c>
      <c r="C43" s="395" t="s">
        <v>278</v>
      </c>
      <c r="D43" s="436"/>
      <c r="E43" s="356"/>
      <c r="F43" s="357"/>
      <c r="G43" s="455"/>
      <c r="H43" s="456"/>
      <c r="I43" s="455"/>
      <c r="J43" s="455"/>
      <c r="K43" s="455"/>
      <c r="L43" s="455"/>
      <c r="M43" s="466"/>
      <c r="N43" s="466"/>
      <c r="O43" s="466"/>
      <c r="P43" s="466"/>
      <c r="Q43" s="457"/>
      <c r="R43" s="458"/>
    </row>
    <row r="44" spans="1:28" ht="5.25" customHeight="1">
      <c r="A44" s="391"/>
      <c r="B44" s="360"/>
      <c r="C44" s="361"/>
      <c r="D44" s="360"/>
      <c r="E44" s="361"/>
      <c r="F44" s="362"/>
      <c r="G44" s="447"/>
      <c r="H44" s="448"/>
      <c r="I44" s="447"/>
      <c r="J44" s="447"/>
      <c r="K44" s="447"/>
      <c r="L44" s="447"/>
      <c r="M44" s="464"/>
      <c r="N44" s="464"/>
      <c r="O44" s="464"/>
      <c r="P44" s="464"/>
      <c r="Q44" s="449"/>
      <c r="R44" s="450"/>
    </row>
    <row r="45" spans="1:28" ht="30" customHeight="1">
      <c r="A45" s="396"/>
      <c r="B45" s="374" t="s">
        <v>29</v>
      </c>
      <c r="C45" s="375" t="s">
        <v>276</v>
      </c>
      <c r="D45" s="436"/>
      <c r="E45" s="356"/>
      <c r="F45" s="357"/>
      <c r="G45" s="455"/>
      <c r="H45" s="456"/>
      <c r="I45" s="455"/>
      <c r="J45" s="455"/>
      <c r="K45" s="455"/>
      <c r="L45" s="455"/>
      <c r="M45" s="466"/>
      <c r="N45" s="466"/>
      <c r="O45" s="466"/>
      <c r="P45" s="466"/>
      <c r="Q45" s="457"/>
      <c r="R45" s="458"/>
    </row>
    <row r="46" spans="1:28" ht="6" customHeight="1">
      <c r="A46" s="397"/>
      <c r="B46" s="360"/>
      <c r="C46" s="361"/>
      <c r="D46" s="360"/>
      <c r="E46" s="361"/>
      <c r="F46" s="362"/>
      <c r="G46" s="447"/>
      <c r="H46" s="448"/>
      <c r="I46" s="447"/>
      <c r="J46" s="447"/>
      <c r="K46" s="447"/>
      <c r="L46" s="447"/>
      <c r="M46" s="464"/>
      <c r="N46" s="464"/>
      <c r="O46" s="464"/>
      <c r="P46" s="464"/>
      <c r="Q46" s="449"/>
      <c r="R46" s="450"/>
    </row>
    <row r="47" spans="1:28" ht="43.5" customHeight="1">
      <c r="A47" s="396"/>
      <c r="B47" s="374" t="s">
        <v>30</v>
      </c>
      <c r="C47" s="375" t="s">
        <v>286</v>
      </c>
      <c r="D47" s="436"/>
      <c r="E47" s="356"/>
      <c r="F47" s="357"/>
      <c r="G47" s="455"/>
      <c r="H47" s="456"/>
      <c r="I47" s="455"/>
      <c r="J47" s="455"/>
      <c r="K47" s="455"/>
      <c r="L47" s="455"/>
      <c r="M47" s="466"/>
      <c r="N47" s="466"/>
      <c r="O47" s="466"/>
      <c r="P47" s="466"/>
      <c r="Q47" s="457"/>
      <c r="R47" s="458"/>
    </row>
    <row r="48" spans="1:28" ht="7.5" customHeight="1">
      <c r="A48" s="397"/>
      <c r="B48" s="360"/>
      <c r="C48" s="361"/>
      <c r="D48" s="360"/>
      <c r="E48" s="361"/>
      <c r="F48" s="362"/>
      <c r="G48" s="447"/>
      <c r="H48" s="448"/>
      <c r="I48" s="447"/>
      <c r="J48" s="447"/>
      <c r="K48" s="447"/>
      <c r="L48" s="447"/>
      <c r="M48" s="464"/>
      <c r="N48" s="464"/>
      <c r="O48" s="464"/>
      <c r="P48" s="464"/>
      <c r="Q48" s="449"/>
      <c r="R48" s="450"/>
      <c r="S48" s="370"/>
      <c r="T48" s="370"/>
      <c r="U48" s="370"/>
      <c r="V48" s="370"/>
      <c r="W48" s="370"/>
    </row>
    <row r="49" spans="1:18" ht="28.5" customHeight="1">
      <c r="A49" s="396"/>
      <c r="B49" s="374" t="s">
        <v>31</v>
      </c>
      <c r="C49" s="375" t="s">
        <v>288</v>
      </c>
      <c r="D49" s="436"/>
      <c r="E49" s="356"/>
      <c r="F49" s="357"/>
      <c r="G49" s="455"/>
      <c r="H49" s="456"/>
      <c r="I49" s="455"/>
      <c r="J49" s="455"/>
      <c r="K49" s="455"/>
      <c r="L49" s="455"/>
      <c r="M49" s="466"/>
      <c r="N49" s="466"/>
      <c r="O49" s="466"/>
      <c r="P49" s="466"/>
      <c r="Q49" s="457"/>
      <c r="R49" s="458"/>
    </row>
    <row r="50" spans="1:18" ht="9" customHeight="1">
      <c r="A50" s="397"/>
      <c r="B50" s="360"/>
      <c r="C50" s="361"/>
      <c r="D50" s="360"/>
      <c r="E50" s="361"/>
      <c r="F50" s="362"/>
      <c r="G50" s="447"/>
      <c r="H50" s="448"/>
      <c r="I50" s="447"/>
      <c r="J50" s="447"/>
      <c r="K50" s="447"/>
      <c r="L50" s="447"/>
      <c r="M50" s="464"/>
      <c r="N50" s="464"/>
      <c r="O50" s="464"/>
      <c r="P50" s="464"/>
      <c r="Q50" s="449"/>
      <c r="R50" s="450"/>
    </row>
    <row r="51" spans="1:18" ht="29.25" customHeight="1">
      <c r="A51" s="396"/>
      <c r="B51" s="374" t="s">
        <v>32</v>
      </c>
      <c r="C51" s="375" t="s">
        <v>291</v>
      </c>
      <c r="D51" s="436"/>
      <c r="E51" s="356"/>
      <c r="F51" s="357"/>
      <c r="G51" s="455"/>
      <c r="H51" s="456"/>
      <c r="I51" s="455"/>
      <c r="J51" s="455"/>
      <c r="K51" s="455"/>
      <c r="L51" s="455"/>
      <c r="M51" s="466"/>
      <c r="N51" s="466"/>
      <c r="O51" s="466"/>
      <c r="P51" s="466"/>
      <c r="Q51" s="457"/>
      <c r="R51" s="458"/>
    </row>
    <row r="52" spans="1:18" ht="5.25" customHeight="1">
      <c r="A52" s="397"/>
      <c r="B52" s="360"/>
      <c r="C52" s="361"/>
      <c r="D52" s="360"/>
      <c r="E52" s="361"/>
      <c r="F52" s="362"/>
      <c r="G52" s="447"/>
      <c r="H52" s="448"/>
      <c r="I52" s="447"/>
      <c r="J52" s="447"/>
      <c r="K52" s="447"/>
      <c r="L52" s="447"/>
      <c r="M52" s="464"/>
      <c r="N52" s="464"/>
      <c r="O52" s="464"/>
      <c r="P52" s="464"/>
      <c r="Q52" s="449"/>
      <c r="R52" s="450"/>
    </row>
    <row r="53" spans="1:18" ht="38.25">
      <c r="A53" s="396"/>
      <c r="B53" s="374" t="s">
        <v>33</v>
      </c>
      <c r="C53" s="375" t="s">
        <v>296</v>
      </c>
      <c r="D53" s="436"/>
      <c r="E53" s="356"/>
      <c r="F53" s="357"/>
      <c r="G53" s="455"/>
      <c r="H53" s="456"/>
      <c r="I53" s="455"/>
      <c r="J53" s="455"/>
      <c r="K53" s="455"/>
      <c r="L53" s="455"/>
      <c r="M53" s="466"/>
      <c r="N53" s="466"/>
      <c r="O53" s="466"/>
      <c r="P53" s="466"/>
      <c r="Q53" s="457"/>
      <c r="R53" s="458"/>
    </row>
    <row r="54" spans="1:18" ht="7.5" customHeight="1" thickBot="1">
      <c r="A54" s="391"/>
      <c r="B54" s="393"/>
      <c r="C54" s="378"/>
      <c r="D54" s="392"/>
      <c r="E54" s="378"/>
      <c r="F54" s="368"/>
      <c r="G54" s="443"/>
      <c r="H54" s="444"/>
      <c r="I54" s="443"/>
      <c r="J54" s="443"/>
      <c r="K54" s="443"/>
      <c r="L54" s="443"/>
      <c r="M54" s="463"/>
      <c r="N54" s="463"/>
      <c r="O54" s="463"/>
      <c r="P54" s="463"/>
      <c r="Q54" s="445"/>
      <c r="R54" s="446"/>
    </row>
    <row r="55" spans="1:18" ht="13.5" thickTop="1">
      <c r="A55" s="471"/>
      <c r="B55" s="472"/>
      <c r="C55" s="473"/>
      <c r="D55" s="471"/>
      <c r="E55" s="473"/>
      <c r="F55" s="473"/>
      <c r="G55" s="474"/>
      <c r="H55" s="475"/>
      <c r="I55" s="474"/>
      <c r="J55" s="474"/>
      <c r="K55" s="474"/>
      <c r="L55" s="474"/>
      <c r="M55" s="476"/>
      <c r="N55" s="476"/>
      <c r="O55" s="476"/>
      <c r="P55" s="476"/>
      <c r="Q55" s="475"/>
      <c r="R55" s="475"/>
    </row>
    <row r="56" spans="1:18">
      <c r="A56" s="484"/>
      <c r="B56" s="427"/>
      <c r="C56" s="394"/>
      <c r="D56" s="484"/>
      <c r="E56" s="394"/>
      <c r="F56" s="394"/>
      <c r="G56" s="485"/>
      <c r="H56" s="486"/>
      <c r="I56" s="485"/>
      <c r="J56" s="485"/>
      <c r="K56" s="485"/>
      <c r="L56" s="485"/>
      <c r="M56" s="487"/>
      <c r="N56" s="487"/>
      <c r="O56" s="487"/>
      <c r="P56" s="487"/>
      <c r="Q56" s="486"/>
      <c r="R56" s="486"/>
    </row>
    <row r="57" spans="1:18">
      <c r="A57" s="484"/>
      <c r="B57" s="427"/>
      <c r="C57" s="394"/>
      <c r="D57" s="484"/>
      <c r="E57" s="394"/>
      <c r="F57" s="394"/>
      <c r="G57" s="485"/>
      <c r="H57" s="486"/>
      <c r="I57" s="485"/>
      <c r="J57" s="485"/>
      <c r="K57" s="485"/>
      <c r="L57" s="485"/>
      <c r="M57" s="487"/>
      <c r="N57" s="487"/>
      <c r="O57" s="487"/>
      <c r="P57" s="487"/>
      <c r="Q57" s="486"/>
      <c r="R57" s="486"/>
    </row>
    <row r="58" spans="1:18" ht="13.5" thickBot="1">
      <c r="A58" s="477"/>
      <c r="B58" s="478"/>
      <c r="C58" s="479"/>
      <c r="D58" s="477"/>
      <c r="E58" s="479"/>
      <c r="F58" s="479"/>
      <c r="G58" s="480"/>
      <c r="H58" s="481"/>
      <c r="I58" s="480"/>
      <c r="J58" s="480"/>
      <c r="K58" s="480"/>
      <c r="L58" s="480"/>
      <c r="M58" s="482"/>
      <c r="N58" s="482"/>
      <c r="O58" s="482"/>
      <c r="P58" s="482"/>
      <c r="Q58" s="481"/>
      <c r="R58" s="488" t="s">
        <v>357</v>
      </c>
    </row>
    <row r="59" spans="1:18" ht="13.5" thickTop="1">
      <c r="A59" s="365">
        <v>10</v>
      </c>
      <c r="B59" s="470" t="s">
        <v>199</v>
      </c>
      <c r="C59" s="367"/>
      <c r="D59" s="392"/>
      <c r="E59" s="378"/>
      <c r="F59" s="368"/>
      <c r="G59" s="443"/>
      <c r="H59" s="444"/>
      <c r="I59" s="443"/>
      <c r="J59" s="443"/>
      <c r="K59" s="443"/>
      <c r="L59" s="443"/>
      <c r="M59" s="463"/>
      <c r="N59" s="463"/>
      <c r="O59" s="463"/>
      <c r="P59" s="463"/>
      <c r="Q59" s="445"/>
      <c r="R59" s="446"/>
    </row>
    <row r="60" spans="1:18" ht="28.5" customHeight="1">
      <c r="A60" s="365"/>
      <c r="B60" s="366" t="s">
        <v>27</v>
      </c>
      <c r="C60" s="367" t="s">
        <v>299</v>
      </c>
      <c r="D60" s="392"/>
      <c r="E60" s="378"/>
      <c r="F60" s="368"/>
      <c r="G60" s="443"/>
      <c r="H60" s="444"/>
      <c r="I60" s="443"/>
      <c r="J60" s="443"/>
      <c r="K60" s="443"/>
      <c r="L60" s="443"/>
      <c r="M60" s="463"/>
      <c r="N60" s="463"/>
      <c r="O60" s="463"/>
      <c r="P60" s="463"/>
      <c r="Q60" s="445"/>
      <c r="R60" s="446"/>
    </row>
    <row r="61" spans="1:18">
      <c r="A61" s="359"/>
      <c r="B61" s="371"/>
      <c r="C61" s="361"/>
      <c r="D61" s="360"/>
      <c r="E61" s="361"/>
      <c r="F61" s="362"/>
      <c r="G61" s="447"/>
      <c r="H61" s="448"/>
      <c r="I61" s="447"/>
      <c r="J61" s="447"/>
      <c r="K61" s="447"/>
      <c r="L61" s="447"/>
      <c r="M61" s="464"/>
      <c r="N61" s="464"/>
      <c r="O61" s="464"/>
      <c r="P61" s="464"/>
      <c r="Q61" s="449"/>
      <c r="R61" s="450"/>
    </row>
    <row r="62" spans="1:18">
      <c r="A62" s="364">
        <v>11</v>
      </c>
      <c r="B62" s="376" t="s">
        <v>204</v>
      </c>
      <c r="C62" s="375"/>
      <c r="D62" s="436"/>
      <c r="E62" s="356"/>
      <c r="F62" s="357"/>
      <c r="G62" s="455"/>
      <c r="H62" s="456"/>
      <c r="I62" s="455"/>
      <c r="J62" s="455"/>
      <c r="K62" s="455"/>
      <c r="L62" s="455"/>
      <c r="M62" s="466"/>
      <c r="N62" s="466"/>
      <c r="O62" s="466"/>
      <c r="P62" s="466"/>
      <c r="Q62" s="457"/>
      <c r="R62" s="458"/>
    </row>
    <row r="63" spans="1:18" ht="43.5" customHeight="1">
      <c r="A63" s="365"/>
      <c r="B63" s="366" t="s">
        <v>27</v>
      </c>
      <c r="C63" s="367" t="s">
        <v>300</v>
      </c>
      <c r="D63" s="392"/>
      <c r="E63" s="378"/>
      <c r="F63" s="368"/>
      <c r="G63" s="443"/>
      <c r="H63" s="444"/>
      <c r="I63" s="443"/>
      <c r="J63" s="443"/>
      <c r="K63" s="443"/>
      <c r="L63" s="443"/>
      <c r="M63" s="463"/>
      <c r="N63" s="463"/>
      <c r="O63" s="463"/>
      <c r="P63" s="463"/>
      <c r="Q63" s="445"/>
      <c r="R63" s="446"/>
    </row>
    <row r="64" spans="1:18">
      <c r="A64" s="397"/>
      <c r="B64" s="371"/>
      <c r="C64" s="361"/>
      <c r="D64" s="360"/>
      <c r="E64" s="361"/>
      <c r="F64" s="362"/>
      <c r="G64" s="447"/>
      <c r="H64" s="448"/>
      <c r="I64" s="447"/>
      <c r="J64" s="447"/>
      <c r="K64" s="447"/>
      <c r="L64" s="447"/>
      <c r="M64" s="464"/>
      <c r="N64" s="464"/>
      <c r="O64" s="464"/>
      <c r="P64" s="464"/>
      <c r="Q64" s="449"/>
      <c r="R64" s="450"/>
    </row>
    <row r="65" spans="1:18" ht="27.75" customHeight="1">
      <c r="A65" s="396"/>
      <c r="B65" s="374" t="s">
        <v>28</v>
      </c>
      <c r="C65" s="375" t="s">
        <v>303</v>
      </c>
      <c r="D65" s="436"/>
      <c r="E65" s="356"/>
      <c r="F65" s="357"/>
      <c r="G65" s="455"/>
      <c r="H65" s="456"/>
      <c r="I65" s="455"/>
      <c r="J65" s="455"/>
      <c r="K65" s="455"/>
      <c r="L65" s="455"/>
      <c r="M65" s="466"/>
      <c r="N65" s="466"/>
      <c r="O65" s="466"/>
      <c r="P65" s="466"/>
      <c r="Q65" s="457"/>
      <c r="R65" s="458"/>
    </row>
    <row r="66" spans="1:18">
      <c r="A66" s="359"/>
      <c r="B66" s="363"/>
      <c r="C66" s="361"/>
      <c r="D66" s="360"/>
      <c r="E66" s="361"/>
      <c r="F66" s="362"/>
      <c r="G66" s="447"/>
      <c r="H66" s="448"/>
      <c r="I66" s="447"/>
      <c r="J66" s="447"/>
      <c r="K66" s="447"/>
      <c r="L66" s="447"/>
      <c r="M66" s="464"/>
      <c r="N66" s="464"/>
      <c r="O66" s="464"/>
      <c r="P66" s="464"/>
      <c r="Q66" s="449"/>
      <c r="R66" s="450"/>
    </row>
    <row r="67" spans="1:18">
      <c r="A67" s="364">
        <v>12</v>
      </c>
      <c r="B67" s="381" t="s">
        <v>100</v>
      </c>
      <c r="C67" s="375"/>
      <c r="D67" s="436"/>
      <c r="E67" s="356"/>
      <c r="F67" s="357"/>
      <c r="G67" s="455"/>
      <c r="H67" s="456"/>
      <c r="I67" s="455"/>
      <c r="J67" s="455"/>
      <c r="K67" s="455"/>
      <c r="L67" s="455"/>
      <c r="M67" s="466"/>
      <c r="N67" s="466"/>
      <c r="O67" s="466"/>
      <c r="P67" s="466"/>
      <c r="Q67" s="457"/>
      <c r="R67" s="458"/>
    </row>
    <row r="68" spans="1:18" ht="38.25" customHeight="1">
      <c r="A68" s="396"/>
      <c r="B68" s="366" t="s">
        <v>27</v>
      </c>
      <c r="C68" s="367" t="s">
        <v>306</v>
      </c>
      <c r="D68" s="392"/>
      <c r="E68" s="378"/>
      <c r="F68" s="368"/>
      <c r="G68" s="443"/>
      <c r="H68" s="444"/>
      <c r="I68" s="443"/>
      <c r="J68" s="443"/>
      <c r="K68" s="443"/>
      <c r="L68" s="443"/>
      <c r="M68" s="463"/>
      <c r="N68" s="463"/>
      <c r="O68" s="463"/>
      <c r="P68" s="463"/>
      <c r="Q68" s="445"/>
      <c r="R68" s="446"/>
    </row>
    <row r="69" spans="1:18" ht="13.5" thickBot="1">
      <c r="A69" s="398"/>
      <c r="B69" s="399"/>
      <c r="C69" s="400"/>
      <c r="D69" s="399"/>
      <c r="E69" s="400"/>
      <c r="F69" s="401"/>
      <c r="G69" s="438"/>
      <c r="H69" s="401"/>
      <c r="I69" s="438"/>
      <c r="J69" s="438"/>
      <c r="K69" s="438"/>
      <c r="L69" s="438"/>
      <c r="M69" s="468"/>
      <c r="N69" s="468"/>
      <c r="O69" s="468"/>
      <c r="P69" s="468"/>
      <c r="Q69" s="399"/>
      <c r="R69" s="402"/>
    </row>
    <row r="70" spans="1:18" ht="13.5" thickTop="1">
      <c r="A70" s="337"/>
    </row>
    <row r="71" spans="1:18">
      <c r="A71" s="337"/>
    </row>
    <row r="72" spans="1:18">
      <c r="A72" s="337"/>
      <c r="Q72" s="337" t="s">
        <v>359</v>
      </c>
    </row>
    <row r="73" spans="1:18">
      <c r="A73" s="337"/>
      <c r="Q73" s="337" t="s">
        <v>328</v>
      </c>
    </row>
    <row r="74" spans="1:18">
      <c r="A74" s="337"/>
      <c r="Q74" s="337"/>
    </row>
    <row r="75" spans="1:18">
      <c r="A75" s="337"/>
      <c r="Q75" s="337"/>
    </row>
    <row r="76" spans="1:18">
      <c r="A76" s="337"/>
      <c r="Q76" s="337"/>
    </row>
    <row r="77" spans="1:18">
      <c r="A77" s="337"/>
      <c r="Q77" s="354" t="s">
        <v>108</v>
      </c>
    </row>
    <row r="78" spans="1:18">
      <c r="A78" s="337"/>
      <c r="Q78" s="337" t="s">
        <v>109</v>
      </c>
    </row>
    <row r="79" spans="1:18">
      <c r="A79" s="337"/>
      <c r="Q79" s="337" t="s">
        <v>329</v>
      </c>
    </row>
    <row r="80" spans="1:18">
      <c r="A80" s="337"/>
      <c r="Q80" s="337"/>
    </row>
    <row r="81" spans="1:17">
      <c r="A81" s="337"/>
      <c r="Q81" s="337"/>
    </row>
  </sheetData>
  <mergeCells count="11">
    <mergeCell ref="B40:C40"/>
    <mergeCell ref="A1:R1"/>
    <mergeCell ref="A2:R2"/>
    <mergeCell ref="A3:R3"/>
    <mergeCell ref="A4:R4"/>
    <mergeCell ref="B25:C25"/>
    <mergeCell ref="D6:E6"/>
    <mergeCell ref="D8:E8"/>
    <mergeCell ref="G6:G7"/>
    <mergeCell ref="I6:L6"/>
    <mergeCell ref="B37:C37"/>
  </mergeCells>
  <pageMargins left="0.51" right="0.31" top="0.49" bottom="0.57999999999999996" header="0.31496062992125984" footer="0.31496062992125984"/>
  <pageSetup paperSize="258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48"/>
  <sheetViews>
    <sheetView topLeftCell="A31" workbookViewId="0">
      <selection activeCell="I7" sqref="I7"/>
    </sheetView>
  </sheetViews>
  <sheetFormatPr defaultRowHeight="15"/>
  <cols>
    <col min="2" max="2" width="16.140625" customWidth="1"/>
    <col min="3" max="3" width="6.5703125" customWidth="1"/>
    <col min="4" max="4" width="20.42578125" customWidth="1"/>
  </cols>
  <sheetData>
    <row r="1" spans="1:7" ht="16.5" thickTop="1" thickBot="1">
      <c r="A1" s="259"/>
      <c r="B1" s="261" t="s">
        <v>220</v>
      </c>
      <c r="C1" s="261"/>
      <c r="D1" s="261" t="s">
        <v>221</v>
      </c>
    </row>
    <row r="2" spans="1:7" ht="15.75" thickTop="1">
      <c r="A2" s="258">
        <v>1</v>
      </c>
      <c r="B2" s="264">
        <v>2020562688</v>
      </c>
      <c r="C2" s="264"/>
      <c r="D2" s="264">
        <v>2020562688</v>
      </c>
    </row>
    <row r="3" spans="1:7">
      <c r="A3" s="258">
        <v>2</v>
      </c>
      <c r="B3" s="264">
        <v>4000000</v>
      </c>
      <c r="C3" s="264"/>
      <c r="D3" s="264">
        <v>3998000</v>
      </c>
    </row>
    <row r="4" spans="1:7">
      <c r="A4" s="258">
        <v>3</v>
      </c>
      <c r="B4" s="264">
        <v>1500000</v>
      </c>
      <c r="C4" s="264"/>
      <c r="D4" s="264">
        <v>1495500</v>
      </c>
    </row>
    <row r="5" spans="1:7">
      <c r="A5" s="258">
        <v>4</v>
      </c>
      <c r="B5" s="264">
        <v>3000000</v>
      </c>
      <c r="C5" s="264"/>
      <c r="D5" s="264">
        <v>3000000</v>
      </c>
    </row>
    <row r="6" spans="1:7">
      <c r="A6" s="258">
        <v>5</v>
      </c>
      <c r="B6" s="264">
        <v>5400000</v>
      </c>
      <c r="C6" s="264"/>
      <c r="D6" s="264">
        <v>4704000</v>
      </c>
    </row>
    <row r="7" spans="1:7">
      <c r="A7" s="258">
        <v>6</v>
      </c>
      <c r="B7" s="264">
        <v>9000000</v>
      </c>
      <c r="C7" s="264"/>
      <c r="D7" s="264">
        <v>6000000</v>
      </c>
    </row>
    <row r="8" spans="1:7">
      <c r="A8" s="258">
        <v>7</v>
      </c>
      <c r="B8" s="264">
        <v>3000000</v>
      </c>
      <c r="C8" s="264"/>
      <c r="D8" s="264">
        <v>2995000</v>
      </c>
    </row>
    <row r="9" spans="1:7">
      <c r="A9" s="258">
        <v>8</v>
      </c>
      <c r="B9" s="264">
        <v>2400000</v>
      </c>
      <c r="C9" s="264"/>
      <c r="D9" s="264">
        <v>2400000</v>
      </c>
    </row>
    <row r="10" spans="1:7">
      <c r="A10" s="258">
        <v>9</v>
      </c>
      <c r="B10" s="264">
        <v>2400000</v>
      </c>
      <c r="C10" s="264"/>
      <c r="D10" s="264">
        <v>2400000</v>
      </c>
    </row>
    <row r="11" spans="1:7">
      <c r="A11" s="258">
        <v>10</v>
      </c>
      <c r="B11" s="264">
        <v>38000000</v>
      </c>
      <c r="C11" s="264"/>
      <c r="D11" s="264">
        <v>37998000</v>
      </c>
    </row>
    <row r="12" spans="1:7">
      <c r="A12" s="258">
        <v>11</v>
      </c>
      <c r="B12" s="264">
        <v>6000000</v>
      </c>
      <c r="C12" s="264"/>
      <c r="D12" s="264">
        <v>5998000</v>
      </c>
    </row>
    <row r="13" spans="1:7">
      <c r="A13" s="258">
        <v>12</v>
      </c>
      <c r="B13" s="264">
        <v>17000000</v>
      </c>
      <c r="C13" s="264"/>
      <c r="D13" s="264">
        <v>16998000</v>
      </c>
      <c r="G13" s="257"/>
    </row>
    <row r="14" spans="1:7">
      <c r="A14" s="258">
        <v>13</v>
      </c>
      <c r="B14" s="264">
        <v>10000000</v>
      </c>
      <c r="C14" s="264"/>
      <c r="D14" s="264">
        <v>9960000</v>
      </c>
    </row>
    <row r="15" spans="1:7">
      <c r="A15" s="258">
        <v>14</v>
      </c>
      <c r="B15" s="264">
        <v>7500000</v>
      </c>
      <c r="C15" s="264"/>
      <c r="D15" s="264">
        <v>7481000</v>
      </c>
    </row>
    <row r="16" spans="1:7">
      <c r="A16" s="258">
        <v>15</v>
      </c>
      <c r="B16" s="264">
        <v>2500000</v>
      </c>
      <c r="C16" s="264"/>
      <c r="D16" s="264">
        <v>2493000</v>
      </c>
    </row>
    <row r="17" spans="1:4">
      <c r="A17" s="258">
        <v>16</v>
      </c>
      <c r="B17" s="264">
        <v>2500000</v>
      </c>
      <c r="C17" s="264"/>
      <c r="D17" s="264">
        <v>2500000</v>
      </c>
    </row>
    <row r="18" spans="1:4">
      <c r="A18" s="258">
        <v>17</v>
      </c>
      <c r="B18" s="264">
        <v>1200000</v>
      </c>
      <c r="C18" s="264"/>
      <c r="D18" s="264">
        <v>1200000</v>
      </c>
    </row>
    <row r="19" spans="1:4">
      <c r="A19" s="258">
        <v>18</v>
      </c>
      <c r="B19" s="264">
        <v>15000000</v>
      </c>
      <c r="C19" s="264"/>
      <c r="D19" s="264">
        <v>15000000</v>
      </c>
    </row>
    <row r="20" spans="1:4">
      <c r="A20" s="258">
        <v>19</v>
      </c>
      <c r="B20" s="264">
        <v>35000000</v>
      </c>
      <c r="C20" s="264"/>
      <c r="D20" s="264">
        <v>30000000</v>
      </c>
    </row>
    <row r="21" spans="1:4">
      <c r="A21" s="258">
        <v>20</v>
      </c>
      <c r="B21" s="264">
        <v>15000000</v>
      </c>
      <c r="C21" s="264"/>
      <c r="D21" s="264">
        <v>15000000</v>
      </c>
    </row>
    <row r="22" spans="1:4">
      <c r="A22" s="258">
        <v>21</v>
      </c>
      <c r="B22" s="264">
        <v>20000000</v>
      </c>
      <c r="C22" s="264"/>
      <c r="D22" s="264">
        <v>20000000</v>
      </c>
    </row>
    <row r="23" spans="1:4">
      <c r="A23" s="258">
        <v>22</v>
      </c>
      <c r="B23" s="264">
        <v>15000000</v>
      </c>
      <c r="C23" s="264"/>
      <c r="D23" s="264">
        <v>15000000</v>
      </c>
    </row>
    <row r="24" spans="1:4">
      <c r="A24" s="258">
        <v>23</v>
      </c>
      <c r="B24" s="264">
        <v>6000000</v>
      </c>
      <c r="C24" s="264"/>
      <c r="D24" s="264">
        <v>6000000</v>
      </c>
    </row>
    <row r="25" spans="1:4">
      <c r="A25" s="258">
        <v>24</v>
      </c>
      <c r="B25" s="264">
        <v>9000000</v>
      </c>
      <c r="C25" s="264"/>
      <c r="D25" s="264">
        <v>9000000</v>
      </c>
    </row>
    <row r="26" spans="1:4">
      <c r="A26" s="258">
        <v>25</v>
      </c>
      <c r="B26" s="264">
        <v>30000000</v>
      </c>
      <c r="C26" s="264"/>
      <c r="D26" s="264">
        <v>28008000</v>
      </c>
    </row>
    <row r="27" spans="1:4">
      <c r="A27" s="258">
        <v>26</v>
      </c>
      <c r="B27" s="264">
        <v>2500000</v>
      </c>
      <c r="C27" s="264"/>
      <c r="D27" s="264">
        <v>2500000</v>
      </c>
    </row>
    <row r="28" spans="1:4">
      <c r="A28" s="258">
        <v>27</v>
      </c>
      <c r="B28" s="264">
        <v>5000000</v>
      </c>
      <c r="C28" s="264"/>
      <c r="D28" s="264">
        <v>4880000</v>
      </c>
    </row>
    <row r="29" spans="1:4">
      <c r="A29" s="258">
        <v>28</v>
      </c>
      <c r="B29" s="264">
        <v>6000000</v>
      </c>
      <c r="C29" s="264"/>
      <c r="D29" s="264">
        <v>6000000</v>
      </c>
    </row>
    <row r="30" spans="1:4">
      <c r="A30" s="258">
        <v>29</v>
      </c>
      <c r="B30" s="264">
        <v>40250000</v>
      </c>
      <c r="C30" s="264"/>
      <c r="D30" s="264">
        <v>40246000</v>
      </c>
    </row>
    <row r="31" spans="1:4">
      <c r="A31" s="258">
        <v>30</v>
      </c>
      <c r="B31" s="264">
        <v>6000000</v>
      </c>
      <c r="C31" s="264"/>
      <c r="D31" s="264">
        <v>7265000</v>
      </c>
    </row>
    <row r="32" spans="1:4">
      <c r="A32" s="258">
        <v>31</v>
      </c>
      <c r="B32" s="264">
        <v>2400000</v>
      </c>
      <c r="C32" s="264"/>
      <c r="D32" s="264">
        <v>2396000</v>
      </c>
    </row>
    <row r="33" spans="1:4">
      <c r="A33" s="258">
        <v>32</v>
      </c>
      <c r="B33" s="264">
        <v>4000000</v>
      </c>
      <c r="C33" s="264"/>
      <c r="D33" s="264">
        <v>4000000</v>
      </c>
    </row>
    <row r="34" spans="1:4">
      <c r="A34" s="258">
        <v>33</v>
      </c>
      <c r="B34" s="264">
        <v>4800000</v>
      </c>
      <c r="C34" s="264"/>
      <c r="D34" s="264">
        <v>4794000</v>
      </c>
    </row>
    <row r="35" spans="1:4">
      <c r="A35" s="258">
        <v>34</v>
      </c>
      <c r="B35" s="264">
        <v>4800000</v>
      </c>
      <c r="C35" s="264"/>
      <c r="D35" s="264">
        <v>4798000</v>
      </c>
    </row>
    <row r="36" spans="1:4">
      <c r="A36" s="258">
        <v>35</v>
      </c>
      <c r="B36" s="264">
        <v>6000000</v>
      </c>
      <c r="C36" s="264"/>
      <c r="D36" s="264">
        <v>5988000</v>
      </c>
    </row>
    <row r="37" spans="1:4">
      <c r="A37" s="258">
        <v>36</v>
      </c>
      <c r="B37" s="264">
        <v>1800000</v>
      </c>
      <c r="C37" s="264"/>
      <c r="D37" s="264">
        <v>1797000</v>
      </c>
    </row>
    <row r="38" spans="1:4">
      <c r="A38" s="258">
        <v>37</v>
      </c>
      <c r="B38" s="264">
        <v>3000000</v>
      </c>
      <c r="C38" s="264"/>
      <c r="D38" s="264">
        <v>14994000</v>
      </c>
    </row>
    <row r="39" spans="1:4">
      <c r="A39" s="258">
        <v>38</v>
      </c>
      <c r="B39" s="264">
        <v>2400000</v>
      </c>
      <c r="C39" s="264"/>
      <c r="D39" s="264">
        <v>2400000</v>
      </c>
    </row>
    <row r="40" spans="1:4">
      <c r="A40" s="258">
        <v>39</v>
      </c>
      <c r="B40" s="264">
        <v>2400000</v>
      </c>
      <c r="C40" s="264"/>
      <c r="D40" s="264">
        <v>2400000</v>
      </c>
    </row>
    <row r="41" spans="1:4">
      <c r="A41" s="258">
        <v>40</v>
      </c>
      <c r="B41" s="264">
        <v>6000000</v>
      </c>
      <c r="C41" s="264"/>
      <c r="D41" s="264">
        <v>5996000</v>
      </c>
    </row>
    <row r="42" spans="1:4">
      <c r="A42" s="258">
        <v>41</v>
      </c>
      <c r="B42" s="264">
        <v>2400000</v>
      </c>
      <c r="C42" s="264"/>
      <c r="D42" s="264">
        <v>2400000</v>
      </c>
    </row>
    <row r="43" spans="1:4">
      <c r="A43" s="258">
        <v>42</v>
      </c>
      <c r="B43" s="264">
        <v>5000000</v>
      </c>
      <c r="C43" s="264"/>
      <c r="D43" s="264">
        <v>4999000</v>
      </c>
    </row>
    <row r="44" spans="1:4">
      <c r="A44" s="258">
        <v>43</v>
      </c>
      <c r="B44" s="264">
        <v>5000000</v>
      </c>
      <c r="C44" s="264"/>
      <c r="D44" s="264">
        <v>4999000</v>
      </c>
    </row>
    <row r="45" spans="1:4">
      <c r="A45" s="258">
        <v>44</v>
      </c>
      <c r="B45" s="264">
        <v>2000000</v>
      </c>
      <c r="C45" s="264"/>
      <c r="D45" s="264">
        <v>1975000</v>
      </c>
    </row>
    <row r="46" spans="1:4" ht="15.75" thickBot="1">
      <c r="A46" s="258">
        <v>45</v>
      </c>
      <c r="B46" s="264">
        <v>2400000</v>
      </c>
      <c r="C46" s="264"/>
      <c r="D46" s="264">
        <v>2397000</v>
      </c>
    </row>
    <row r="47" spans="1:4" ht="16.5" thickTop="1" thickBot="1">
      <c r="A47" s="259" t="s">
        <v>222</v>
      </c>
      <c r="B47" s="260">
        <f>SUM(B2:B46)</f>
        <v>2395112688</v>
      </c>
      <c r="C47" s="259"/>
      <c r="D47" s="260">
        <f>SUM(D2:D46)</f>
        <v>2397415188</v>
      </c>
    </row>
    <row r="48" spans="1:4" ht="15.75" thickTop="1"/>
  </sheetData>
  <pageMargins left="0.70866141732283472" right="0.70866141732283472" top="0.74803149606299213" bottom="0.74803149606299213" header="0.31496062992125984" footer="0.31496062992125984"/>
  <pageSetup paperSize="258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I29"/>
  <sheetViews>
    <sheetView workbookViewId="0">
      <selection activeCell="F16" sqref="F16"/>
    </sheetView>
  </sheetViews>
  <sheetFormatPr defaultRowHeight="15"/>
  <cols>
    <col min="1" max="1" width="15.140625" customWidth="1"/>
    <col min="2" max="3" width="12.5703125" bestFit="1" customWidth="1"/>
    <col min="4" max="4" width="14.7109375" customWidth="1"/>
    <col min="7" max="7" width="18.28515625" customWidth="1"/>
  </cols>
  <sheetData>
    <row r="2" spans="1:9">
      <c r="C2" s="257"/>
      <c r="D2" s="257"/>
    </row>
    <row r="3" spans="1:9">
      <c r="A3" t="s">
        <v>239</v>
      </c>
      <c r="B3" s="257">
        <v>3000000</v>
      </c>
      <c r="C3" s="257">
        <v>2000000</v>
      </c>
      <c r="D3" s="257">
        <f>SUM(B3:C3)</f>
        <v>5000000</v>
      </c>
    </row>
    <row r="4" spans="1:9">
      <c r="B4" s="257">
        <v>1000000</v>
      </c>
      <c r="C4" s="257">
        <v>-500000</v>
      </c>
      <c r="D4" s="257">
        <f>SUM(B4:C4)</f>
        <v>500000</v>
      </c>
    </row>
    <row r="5" spans="1:9">
      <c r="C5" s="257"/>
      <c r="D5" s="257"/>
    </row>
    <row r="6" spans="1:9">
      <c r="A6" t="s">
        <v>238</v>
      </c>
      <c r="B6" s="257">
        <v>1000000</v>
      </c>
      <c r="C6" s="257">
        <v>3000000</v>
      </c>
      <c r="D6" s="257">
        <f>SUM(B6:C6)</f>
        <v>4000000</v>
      </c>
    </row>
    <row r="7" spans="1:9">
      <c r="C7" s="257"/>
      <c r="D7" s="257"/>
    </row>
    <row r="8" spans="1:9">
      <c r="A8" t="s">
        <v>237</v>
      </c>
      <c r="B8">
        <v>0</v>
      </c>
      <c r="C8" s="257">
        <v>500000</v>
      </c>
      <c r="D8" s="257">
        <f>SUM(B8:C8)</f>
        <v>500000</v>
      </c>
      <c r="G8" s="291">
        <f>D10-D8</f>
        <v>9500000</v>
      </c>
    </row>
    <row r="9" spans="1:9">
      <c r="B9" s="257"/>
      <c r="C9" s="257"/>
      <c r="D9" s="257"/>
      <c r="E9" s="257"/>
      <c r="F9" s="257"/>
      <c r="G9" s="257">
        <f>C10-C8</f>
        <v>4500000</v>
      </c>
      <c r="H9" s="257"/>
      <c r="I9" s="257"/>
    </row>
    <row r="10" spans="1:9">
      <c r="B10" s="290">
        <f>SUM(B3:B9)</f>
        <v>5000000</v>
      </c>
      <c r="C10" s="290">
        <f>SUM(C3:C9)</f>
        <v>5000000</v>
      </c>
      <c r="D10" s="290">
        <f>SUM(D3:D9)</f>
        <v>10000000</v>
      </c>
      <c r="E10" s="257"/>
      <c r="F10" s="257"/>
      <c r="G10" s="257"/>
      <c r="H10" s="257"/>
      <c r="I10" s="257"/>
    </row>
    <row r="11" spans="1:9">
      <c r="B11" s="257"/>
      <c r="C11" s="257"/>
      <c r="D11" s="257"/>
      <c r="E11" s="257"/>
      <c r="F11" s="257"/>
      <c r="G11" s="257"/>
      <c r="H11" s="257"/>
      <c r="I11" s="257"/>
    </row>
    <row r="12" spans="1:9">
      <c r="B12" s="257"/>
      <c r="C12" s="257"/>
      <c r="D12" s="257"/>
      <c r="E12" s="257"/>
      <c r="F12" s="257"/>
      <c r="G12" s="257"/>
      <c r="H12" s="257"/>
      <c r="I12" s="257"/>
    </row>
    <row r="13" spans="1:9">
      <c r="B13" s="257"/>
      <c r="C13" s="257"/>
      <c r="D13" s="290">
        <v>595562408</v>
      </c>
      <c r="E13" s="257"/>
      <c r="F13" s="257"/>
      <c r="G13" s="257"/>
      <c r="H13" s="257"/>
      <c r="I13" s="257"/>
    </row>
    <row r="14" spans="1:9">
      <c r="B14" s="257"/>
      <c r="C14" s="257"/>
      <c r="D14" s="257"/>
      <c r="E14" s="257"/>
      <c r="F14" s="257"/>
      <c r="G14" s="257"/>
      <c r="H14" s="257"/>
      <c r="I14" s="257"/>
    </row>
    <row r="15" spans="1:9">
      <c r="B15" s="257"/>
      <c r="C15" s="257"/>
      <c r="D15" s="257"/>
      <c r="E15" s="257"/>
      <c r="F15" s="257"/>
      <c r="G15" s="257"/>
      <c r="H15" s="257"/>
      <c r="I15" s="257"/>
    </row>
    <row r="16" spans="1:9">
      <c r="B16" s="257"/>
      <c r="C16" s="257"/>
      <c r="D16" s="257"/>
      <c r="E16" s="257"/>
      <c r="F16" s="257"/>
      <c r="G16" s="257"/>
      <c r="H16" s="257"/>
      <c r="I16" s="257"/>
    </row>
    <row r="17" spans="2:9">
      <c r="B17" s="257"/>
      <c r="C17" s="257"/>
      <c r="D17" s="257"/>
      <c r="E17" s="257"/>
      <c r="F17" s="257"/>
      <c r="G17" s="257"/>
      <c r="H17" s="257"/>
      <c r="I17" s="257"/>
    </row>
    <row r="18" spans="2:9">
      <c r="B18" s="257"/>
      <c r="C18" s="257"/>
      <c r="D18" s="257"/>
      <c r="E18" s="257"/>
      <c r="F18" s="257"/>
      <c r="G18" s="257"/>
      <c r="H18" s="257"/>
      <c r="I18" s="257"/>
    </row>
    <row r="19" spans="2:9">
      <c r="B19" s="257"/>
      <c r="C19" s="257"/>
      <c r="D19" s="257"/>
      <c r="E19" s="257"/>
      <c r="F19" s="257"/>
      <c r="G19" s="257"/>
      <c r="H19" s="257"/>
      <c r="I19" s="257"/>
    </row>
    <row r="20" spans="2:9">
      <c r="B20" s="257"/>
      <c r="C20" s="257"/>
      <c r="D20" s="257"/>
      <c r="E20" s="257"/>
      <c r="F20" s="257"/>
      <c r="G20" s="257"/>
      <c r="H20" s="257"/>
      <c r="I20" s="257"/>
    </row>
    <row r="21" spans="2:9">
      <c r="B21" s="257"/>
      <c r="C21" s="257"/>
      <c r="D21" s="257"/>
      <c r="E21" s="257"/>
      <c r="F21" s="257"/>
      <c r="G21" s="257"/>
      <c r="H21" s="257"/>
      <c r="I21" s="257"/>
    </row>
    <row r="22" spans="2:9">
      <c r="B22" s="257"/>
      <c r="C22" s="257"/>
      <c r="D22" s="257"/>
      <c r="E22" s="257"/>
      <c r="F22" s="257"/>
      <c r="G22" s="257"/>
      <c r="H22" s="257"/>
      <c r="I22" s="257"/>
    </row>
    <row r="23" spans="2:9">
      <c r="B23" s="257"/>
      <c r="C23" s="257"/>
      <c r="D23" s="257"/>
      <c r="E23" s="257"/>
      <c r="F23" s="257"/>
      <c r="G23" s="257"/>
      <c r="H23" s="257"/>
      <c r="I23" s="257"/>
    </row>
    <row r="24" spans="2:9">
      <c r="B24" s="257"/>
      <c r="C24" s="257"/>
      <c r="D24" s="257"/>
      <c r="E24" s="257"/>
      <c r="F24" s="257"/>
      <c r="G24" s="257"/>
      <c r="H24" s="257"/>
      <c r="I24" s="257"/>
    </row>
    <row r="25" spans="2:9">
      <c r="B25" s="257"/>
      <c r="C25" s="257"/>
      <c r="D25" s="257"/>
      <c r="E25" s="257"/>
      <c r="F25" s="257"/>
      <c r="G25" s="257"/>
      <c r="H25" s="257"/>
      <c r="I25" s="257"/>
    </row>
    <row r="26" spans="2:9">
      <c r="B26" s="257"/>
      <c r="C26" s="257"/>
      <c r="D26" s="257"/>
      <c r="E26" s="257"/>
      <c r="F26" s="257"/>
      <c r="G26" s="257"/>
      <c r="H26" s="257"/>
      <c r="I26" s="257"/>
    </row>
    <row r="27" spans="2:9">
      <c r="B27" s="257"/>
      <c r="C27" s="257"/>
      <c r="D27" s="257"/>
      <c r="E27" s="257"/>
      <c r="F27" s="257"/>
      <c r="G27" s="257"/>
      <c r="H27" s="257"/>
      <c r="I27" s="257"/>
    </row>
    <row r="28" spans="2:9">
      <c r="B28" s="257"/>
      <c r="C28" s="257"/>
      <c r="D28" s="257"/>
      <c r="E28" s="257"/>
      <c r="F28" s="257"/>
      <c r="G28" s="257"/>
      <c r="H28" s="257"/>
      <c r="I28" s="257"/>
    </row>
    <row r="29" spans="2:9">
      <c r="B29" s="257"/>
      <c r="C29" s="257"/>
      <c r="D29" s="257"/>
      <c r="E29" s="257"/>
      <c r="F29" s="257"/>
      <c r="G29" s="257"/>
      <c r="H29" s="257"/>
      <c r="I29" s="25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17" sqref="J17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FORM 1</vt:lpstr>
      <vt:lpstr>FORM 2</vt:lpstr>
      <vt:lpstr>FORM 3</vt:lpstr>
      <vt:lpstr>HITUNGAN</vt:lpstr>
      <vt:lpstr>RINCIAN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2017-06-22T01:37:04Z</cp:lastPrinted>
  <dcterms:created xsi:type="dcterms:W3CDTF">2015-04-29T00:21:36Z</dcterms:created>
  <dcterms:modified xsi:type="dcterms:W3CDTF">2017-06-22T01:38:20Z</dcterms:modified>
</cp:coreProperties>
</file>