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5480" windowHeight="8445" activeTab="1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Sheet1!$7:$9</definedName>
  </definedNames>
  <calcPr calcId="125725"/>
</workbook>
</file>

<file path=xl/calcChain.xml><?xml version="1.0" encoding="utf-8"?>
<calcChain xmlns="http://schemas.openxmlformats.org/spreadsheetml/2006/main">
  <c r="E34" i="2"/>
  <c r="E5"/>
  <c r="D34"/>
  <c r="M24" i="1"/>
  <c r="M17"/>
  <c r="D30" i="4"/>
  <c r="B19"/>
  <c r="D33" s="1"/>
  <c r="M99" i="1"/>
  <c r="M96"/>
  <c r="M94"/>
  <c r="M93"/>
  <c r="M91"/>
  <c r="M90"/>
  <c r="M89"/>
  <c r="M88"/>
  <c r="M85"/>
  <c r="M82"/>
  <c r="M81"/>
  <c r="M79"/>
  <c r="M78"/>
  <c r="M77"/>
  <c r="M75"/>
  <c r="M74"/>
  <c r="M72"/>
  <c r="M70"/>
  <c r="M69"/>
  <c r="M65"/>
  <c r="M66"/>
  <c r="M62"/>
  <c r="M59"/>
  <c r="M56"/>
  <c r="M53"/>
  <c r="M50"/>
  <c r="M47"/>
  <c r="M43"/>
  <c r="M41"/>
  <c r="M40"/>
  <c r="M39"/>
  <c r="M38"/>
  <c r="M36"/>
  <c r="M35"/>
  <c r="M32"/>
  <c r="M30"/>
  <c r="M28"/>
  <c r="M27"/>
  <c r="M26"/>
  <c r="M25"/>
  <c r="L99"/>
  <c r="L96"/>
  <c r="L94"/>
  <c r="L93"/>
  <c r="L91"/>
  <c r="L90"/>
  <c r="L89"/>
  <c r="L88"/>
  <c r="L85"/>
  <c r="L82"/>
  <c r="L81"/>
  <c r="L79"/>
  <c r="L78"/>
  <c r="L75"/>
  <c r="L74"/>
  <c r="L72"/>
  <c r="L70"/>
  <c r="L66"/>
  <c r="L65"/>
  <c r="L62"/>
  <c r="L59"/>
  <c r="L56"/>
  <c r="L53"/>
  <c r="L50"/>
  <c r="L47"/>
  <c r="L43"/>
  <c r="L41"/>
  <c r="L40"/>
  <c r="L39"/>
  <c r="L38"/>
  <c r="L37"/>
  <c r="L35"/>
  <c r="L32"/>
  <c r="L30"/>
  <c r="L29"/>
  <c r="L28"/>
  <c r="L27"/>
  <c r="L26"/>
  <c r="L25"/>
  <c r="L24"/>
  <c r="M23"/>
  <c r="L23"/>
  <c r="M18"/>
  <c r="L18"/>
  <c r="K44"/>
  <c r="I44"/>
  <c r="H44"/>
  <c r="M44" l="1"/>
  <c r="M16"/>
  <c r="M15" l="1"/>
</calcChain>
</file>

<file path=xl/sharedStrings.xml><?xml version="1.0" encoding="utf-8"?>
<sst xmlns="http://schemas.openxmlformats.org/spreadsheetml/2006/main" count="414" uniqueCount="280">
  <si>
    <t>No</t>
  </si>
  <si>
    <t>Urusan/ Bidang Urusan Pemerintahan Daerah, dan Program/Kegiatan</t>
  </si>
  <si>
    <t>Indikator Kinerja Program/Kegiatan</t>
  </si>
  <si>
    <t>Lokasi</t>
  </si>
  <si>
    <t>Target Kinerja</t>
  </si>
  <si>
    <t>Satuan</t>
  </si>
  <si>
    <t>Pagu Indikatif</t>
  </si>
  <si>
    <t>  BELANJA TIDAK LANGSUNG</t>
  </si>
  <si>
    <t>A.</t>
  </si>
  <si>
    <t>1.</t>
  </si>
  <si>
    <t>2.</t>
  </si>
  <si>
    <t>3.</t>
  </si>
  <si>
    <t>4.</t>
  </si>
  <si>
    <t>5.</t>
  </si>
  <si>
    <t>6.</t>
  </si>
  <si>
    <t>7.</t>
  </si>
  <si>
    <t>Temanggung</t>
  </si>
  <si>
    <t>8.</t>
  </si>
  <si>
    <t>9.</t>
  </si>
  <si>
    <t>10.</t>
  </si>
  <si>
    <t>11.</t>
  </si>
  <si>
    <t>12.</t>
  </si>
  <si>
    <t>13.</t>
  </si>
  <si>
    <t>B.</t>
  </si>
  <si>
    <t>Desa</t>
  </si>
  <si>
    <t>PERENCANAAN PEMBANGUNAN</t>
  </si>
  <si>
    <t>Program Perencanaan Pembangunan Daerah</t>
  </si>
  <si>
    <t>Tersusunnya dokumen perencanaan dan pelaporan SKPD tepat waktu</t>
  </si>
  <si>
    <t>Otonomi Daerah, Pemerintahan Umum, Administrasi Keuangan, Perangkat Daerah, Kepegawaian, dan Persandian</t>
  </si>
  <si>
    <t>Program pelayanan administrasi perkantoran</t>
  </si>
  <si>
    <t>Penyediaan alat tulis kantor</t>
  </si>
  <si>
    <t>Program peningkatan sarana dan prasarana aparatur</t>
  </si>
  <si>
    <t>Pengadaan perlengkapan gedung kantor</t>
  </si>
  <si>
    <t>Pengadaan peralatan gedung kantor</t>
  </si>
  <si>
    <t>Pemeliharaan rutin/berkala gedung kantor</t>
  </si>
  <si>
    <t>Program peningkatan disiplin aparatur</t>
  </si>
  <si>
    <t>KESEHATAN</t>
  </si>
  <si>
    <t>Program upaya kesehatan masyarakat</t>
  </si>
  <si>
    <t>orang</t>
  </si>
  <si>
    <t>Belanja Hibah Urusan Pekerjaan Umum</t>
  </si>
  <si>
    <t>LINGKUNGAN HIDUP</t>
  </si>
  <si>
    <t>bulan</t>
  </si>
  <si>
    <t>Pemeliharaan rutin/berkala kendaraan dinas/operasional</t>
  </si>
  <si>
    <t>STATISTIK</t>
  </si>
  <si>
    <t>Program pengembangan data/informasi/statistik daerah</t>
  </si>
  <si>
    <t>buah</t>
  </si>
  <si>
    <t>Program pengendalian pencemaran dan perusakan lingkungan hidup</t>
  </si>
  <si>
    <t>KEPENDUDUKAN DAN CATATAN SIPIL</t>
  </si>
  <si>
    <t>Program penataan administrasi kependudukan</t>
  </si>
  <si>
    <t>PEMBERDAYAAN PEREMPUAN DAN PERLINDUNGAN ANAK</t>
  </si>
  <si>
    <t>Program keserasian kebijakan peningkatan kualitas anak dan perempuan</t>
  </si>
  <si>
    <t>SOSIAL</t>
  </si>
  <si>
    <t>Program pencegahan dan kesiap-siagaan</t>
  </si>
  <si>
    <t>KESATUAN BANGSA DAN POLITIK DALAM NEGERI</t>
  </si>
  <si>
    <t>KEBUDAYAAN</t>
  </si>
  <si>
    <t>Program pemeliharaan kantrantibmas dan pencegahan tindak kriminal</t>
  </si>
  <si>
    <t>Program peningkatan dan pengembangan pengelolaan keuangan daerah</t>
  </si>
  <si>
    <t>Program peningkatan sistem pengawasan internal dan pengendalian pelaksanaan kebijakan daerah</t>
  </si>
  <si>
    <t>Program peningkatan kapasitas aparatur pemeritahan desa</t>
  </si>
  <si>
    <t>KETAHANAN PANGAN</t>
  </si>
  <si>
    <t>Program peningkatan ketahanan pangan</t>
  </si>
  <si>
    <t>Program pembinaan dan fasilitasi pengelolaan keuangan daerah</t>
  </si>
  <si>
    <t>Program pengembangan nilai keagamaan</t>
  </si>
  <si>
    <t>Pemeliharaan rutin/berkala rumah dinas</t>
  </si>
  <si>
    <t>Penyediaan makan dan minuman</t>
  </si>
  <si>
    <t>Pembinaan UKS/LSS</t>
  </si>
  <si>
    <t>Fasilitasi Gerakan Budaya Sehat dan Kebersihan Lingkungan</t>
  </si>
  <si>
    <t>Fasilitasi Administrasi Kependudukan</t>
  </si>
  <si>
    <t>PEMBERDAYAAN MASYARAKAT DAN DESA</t>
  </si>
  <si>
    <t>Program peningkatan keberdayaan masyarakat desa</t>
  </si>
  <si>
    <t>Fasilitasi Kegiatan Pendampingan Desa Binaan</t>
  </si>
  <si>
    <t>Program peningkatan partisipasi masyarakat dalam membangun desa.kelurahan</t>
  </si>
  <si>
    <t>Fasilitasi Penyusunan RKP Desa</t>
  </si>
  <si>
    <t>Terciptanya kebersihan lingkungan desa/kelurahan</t>
  </si>
  <si>
    <t>Fasilitasi Pemberdayaan dan Kesejahteraan Keluarga (PKK)</t>
  </si>
  <si>
    <t>Rapat rapat koordinasi dan konsultasi luar daerah</t>
  </si>
  <si>
    <t>Fasilitasi Pengisian Anggota Badan Permusyawaratan Desa (BPD) dan Pelantikan BPD antar Waktu</t>
  </si>
  <si>
    <t>Fasilitasi Pagu Wilayah Kecamatan (PWK)</t>
  </si>
  <si>
    <t>Fasilitasi kegiatan keagamaan</t>
  </si>
  <si>
    <t>Terlaksananya Program PWK</t>
  </si>
  <si>
    <t>Fasilitasi dan Evaluasi Perdes tentang APBDes</t>
  </si>
  <si>
    <t>Peningkatan kapasitas aparat dalam rangka pelaksanaan siskamswakarsa</t>
  </si>
  <si>
    <t>Terlaksananya penyusunan RKP Desa</t>
  </si>
  <si>
    <t>Pemberdayaan lembaga dan organisasi Masyarakat pedesaan</t>
  </si>
  <si>
    <t>Belanja Hibah PWK Prasarana Wilayah</t>
  </si>
  <si>
    <t>Penyusunan dokumen Perencanaan dan Pelaporan SKPD</t>
  </si>
  <si>
    <t>Sosialisasi dan Pemantauan Potensi Bencana alam</t>
  </si>
  <si>
    <t>Pembinaan kerukunan antar Umat Beragama</t>
  </si>
  <si>
    <t>Pembinaan Hansip/Linmas desa/kelurahan</t>
  </si>
  <si>
    <t>Penyediaan jasa Komunikasi, sumber Air dan Listrik</t>
  </si>
  <si>
    <t>Penyediaan jasa Kebersihan kantor</t>
  </si>
  <si>
    <t>Penyediaan barang Cetakan dan Penggandaan</t>
  </si>
  <si>
    <t>Penyediaan komponen instalasi listrik/penerangan bengunan gedung</t>
  </si>
  <si>
    <t>Rapat rapat koordinasi dan konsultasi dalam daerah</t>
  </si>
  <si>
    <t>buah/set</t>
  </si>
  <si>
    <t>Pengadaan pakaian dinas bekerta kelengkapannya</t>
  </si>
  <si>
    <t>Fasilitasi dan Verifikasi pelayanan administrasi Terpadu Kecamatan (PATEN)</t>
  </si>
  <si>
    <t>Monitoring pelaksanaan Pembangunan tingkat Kecamatan</t>
  </si>
  <si>
    <t>Fasilitasi kegiatan Pengisian Kades dan Perdes</t>
  </si>
  <si>
    <t>Terisinya kekosongan Kades dan Perangkat desa</t>
  </si>
  <si>
    <t>Rapat Koordinasi Kades Perdes</t>
  </si>
  <si>
    <t>Pelatihan aparatur Pemerintahan Desa/Kelurahan</t>
  </si>
  <si>
    <t>Kegiatan pendampingan Raskin</t>
  </si>
  <si>
    <t>Tersalurnya Raskin dengan baik</t>
  </si>
  <si>
    <t>Pendampingan Program Nasional Pemberdayaan Masyarakat Mandiri Perdesaan (PNPM-MD)</t>
  </si>
  <si>
    <t>Terlaksananya kegiatan PNPM-MD dalam rangka percepatan pembangunan</t>
  </si>
  <si>
    <t>Fasilitasi dan pelaksanaan musyawarah perencanaan pembangunan ditingkat desa/kelurahan dan Tingkat Kecamatan</t>
  </si>
  <si>
    <t>Program peningkatan kapasitas aparatur pemerintah desa</t>
  </si>
  <si>
    <t>Terlaksananya pengisian anggota BPD</t>
  </si>
  <si>
    <t>Kegiatan Fasilitasi dan pemberdayaan profil desa dan kelurahan</t>
  </si>
  <si>
    <t>Tersusunnya profil desa/kelurahan dengan baik</t>
  </si>
  <si>
    <t>  BELANJA LANGSUNG</t>
  </si>
  <si>
    <t>  BELANJA LANGSUNG PENATAUSAHAAN</t>
  </si>
  <si>
    <t>  BELANJA LANGSUNG NON PENATAUSAHAAN</t>
  </si>
  <si>
    <t>KABUPATEN TEMANGGUNG</t>
  </si>
  <si>
    <t>Perubahan Rencana 2016</t>
  </si>
  <si>
    <t>Bertambah (Berkurang)</t>
  </si>
  <si>
    <t>Alasan Perubahan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</si>
  <si>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</si>
  <si>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</si>
  <si>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</si>
  <si>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</si>
  <si>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</si>
  <si>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</si>
  <si>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</si>
  <si>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</si>
  <si>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</si>
  <si>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</si>
  <si>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(11=9-6)</t>
  </si>
  <si>
    <t>(12=10-7)</t>
  </si>
  <si>
    <t>(13)</t>
  </si>
  <si>
    <t>BELANJA DAERAH</t>
  </si>
  <si>
    <t>BELANJA TIDAK LANGSUNG</t>
  </si>
  <si>
    <t>BELANJA LANGSUNG</t>
  </si>
  <si>
    <t>SUMBER DANA : DAU</t>
  </si>
  <si>
    <t>a.</t>
  </si>
  <si>
    <t>14.</t>
  </si>
  <si>
    <t>15.</t>
  </si>
  <si>
    <t>16.</t>
  </si>
  <si>
    <t>17.</t>
  </si>
  <si>
    <t>.</t>
  </si>
  <si>
    <t>18.</t>
  </si>
  <si>
    <t>19.</t>
  </si>
  <si>
    <t>20.</t>
  </si>
  <si>
    <t>b.</t>
  </si>
  <si>
    <t>c.</t>
  </si>
  <si>
    <t>d.</t>
  </si>
  <si>
    <t>e.</t>
  </si>
  <si>
    <t>f.</t>
  </si>
  <si>
    <t>g.</t>
  </si>
  <si>
    <t>h.</t>
  </si>
  <si>
    <t>i.</t>
  </si>
  <si>
    <t>Meningkatnya pelayanan administrasi perkantoran.</t>
  </si>
  <si>
    <t>Tersedianya jasa komunikasi, sumber air dan listrik.</t>
  </si>
  <si>
    <t>Tersedianya jasa kebersihan kantor.</t>
  </si>
  <si>
    <t>Tersedianya alat tulis kantor.</t>
  </si>
  <si>
    <t>Tersedianya barang cetakan dan penggandaan.</t>
  </si>
  <si>
    <t>Tersedianya komponen instalasi listrik/penerangan gedung.</t>
  </si>
  <si>
    <t>Penyediaan bahan Bacaan dan Peraturan Perundang-undangan</t>
  </si>
  <si>
    <t>Terpenuhinya kebutuhan makanan dan minuman untuk kegiatan kantor.</t>
  </si>
  <si>
    <t>Terlaksananya rapat-rapat koordinasi dan konsultasi dalam daerah.</t>
  </si>
  <si>
    <t>Terlaksananya rapat-rapat koordinasi dan konsultasi luar  daerah.</t>
  </si>
  <si>
    <t>Meningkatnya sarana dan prasarana aparatur.</t>
  </si>
  <si>
    <t>Terpenuhinya perlengkapan gedung kantor.</t>
  </si>
  <si>
    <t>Tersedianya peralatan gedung kantor.</t>
  </si>
  <si>
    <t>Terpeliharanya rumah dinas secara rutin/berkala.</t>
  </si>
  <si>
    <t>Terpeliharanya gedung kantor secara rutin/berkala.</t>
  </si>
  <si>
    <t>Terpeliharanya kendaraan dinas/operasional secara rutin/berkala.</t>
  </si>
  <si>
    <t>Pemeliharaan rutin/berkala peralatan gedung kantor</t>
  </si>
  <si>
    <t>Terpeliharanya peralatan gedung kantor secara rutin/berkala.</t>
  </si>
  <si>
    <t>Pemeliharaan rutin/berkala perlengkapan gedung kantor</t>
  </si>
  <si>
    <t>Terpeliharanya perlengkapan gedung kantor secara rutin/berkala.</t>
  </si>
  <si>
    <t>Meningkatnya disiplin PNS.</t>
  </si>
  <si>
    <t>Terpenuhinya kebutuhan pakain dinas bagi pegawai.</t>
  </si>
  <si>
    <t>Meningkatnya kesehatan siswa Sekolah.</t>
  </si>
  <si>
    <t>Terbinanya UKS/LSS.</t>
  </si>
  <si>
    <t>SD/MI/TK</t>
  </si>
  <si>
    <t>Meningkatnya ketepatan perencanaan pembangunan daerah.</t>
  </si>
  <si>
    <t>Meningkatnya kualitas lingkungan hidup.</t>
  </si>
  <si>
    <t>desa</t>
  </si>
  <si>
    <t>Meningkatnya tertib administrasi kependudukan.</t>
  </si>
  <si>
    <t>Terfasilitasinya administrasi kependudukan</t>
  </si>
  <si>
    <t>Meningkatnya SDM pengurus PKK.</t>
  </si>
  <si>
    <t>Terfasilitasunya PKK.</t>
  </si>
  <si>
    <t>Meningkatnya penanganan bencana alam.</t>
  </si>
  <si>
    <t>Tersosialisasinya penanganan bencana alam.</t>
  </si>
  <si>
    <t>Meningkatnya kualitas kegiatan keagamaan.</t>
  </si>
  <si>
    <t>Terbinanya kerukunan antar umat beragama.</t>
  </si>
  <si>
    <t>Terfasilitasinya kegiatan keagamaan</t>
  </si>
  <si>
    <t>kgt</t>
  </si>
  <si>
    <t>Meningkatnya kamtrantibmas dan pencegahan tindak kriminal.</t>
  </si>
  <si>
    <t>Tercapainya peningkatan pelaksanaan siskamswakarsa di daerah.</t>
  </si>
  <si>
    <t>Terbinanya Hansip/Linmas Desa.</t>
  </si>
  <si>
    <t>Meningkatnya kualitas pelayanan masyarakat yang bebas KKN.</t>
  </si>
  <si>
    <t>Terpenuhinya target pendapatan.</t>
  </si>
  <si>
    <t>Koordinasi pengembangan potensi desa/kelurahan.</t>
  </si>
  <si>
    <t>Meningkatnya kualitas pelayanan aparatur di tingkat kecamatan.</t>
  </si>
  <si>
    <t>Terselenggaranya administrasi kecamatan terpadu.</t>
  </si>
  <si>
    <t>Terlaksananya monitoring pembangunan di tingkat kecamatan.</t>
  </si>
  <si>
    <t>Meningkatnya kapasitas aparatur pemerintah desa.</t>
  </si>
  <si>
    <t>Terlaksananya rapat koordinasi kades dan perangkat desa.</t>
  </si>
  <si>
    <t>Terlaksananya pelatihan aparatur pemerintah desa</t>
  </si>
  <si>
    <t>Tersusunya Perdes tentang APBDes dengan benar.</t>
  </si>
  <si>
    <t>Fasilitasi Dana Transver</t>
  </si>
  <si>
    <t>Terlaksananya kegiatan fasilitasi dana transver.</t>
  </si>
  <si>
    <t>Meningkatnya ketersediaan kebutuhan pokok masyarakat.</t>
  </si>
  <si>
    <t>Meningkatnya kualitas aparatur desa.</t>
  </si>
  <si>
    <t>Terbinanya sumber daya lembaga dan organisasi masyarakat.</t>
  </si>
  <si>
    <t>Terfasilitasinya kegiatan pendampingan desa binaan.</t>
  </si>
  <si>
    <t>Meningkatnya partisipasi masyarakat dalam membangun desa/kelurahan.</t>
  </si>
  <si>
    <t>Terlaksananya musrenbang tingkat desa/kelurahan.</t>
  </si>
  <si>
    <t>Meningkatnya tertib administrasi desa/kelurahan.</t>
  </si>
  <si>
    <t>Terlaksananya hibah PWK Prasarana Wilayah</t>
  </si>
  <si>
    <t>Kegiatan bantuan hibah PWK sudah tidak ada.</t>
  </si>
  <si>
    <t>PENATAUSAAN</t>
  </si>
  <si>
    <t>NON PENATAUSAHAAN</t>
  </si>
  <si>
    <t>Penyesuaian dengan APBD.</t>
  </si>
  <si>
    <t>Kegiatan sudah ditiadakan.</t>
  </si>
  <si>
    <t>Penyesuaian dengan penetapan pokok pajak.</t>
  </si>
  <si>
    <t>Lampiran 3.1.</t>
  </si>
  <si>
    <t>Kec. Selopampang</t>
  </si>
  <si>
    <t>Tersedianya bahan bacaan dan peraturan perundang-undangan</t>
  </si>
  <si>
    <t>Untuk belanja modal pengadaan  kipas angin untuk Aula Kantor, kursi rapat dan kursi ruang tunggu</t>
  </si>
  <si>
    <t>Kecamatan Selopampang</t>
  </si>
  <si>
    <t>17,441,780,00</t>
  </si>
  <si>
    <t>Kegiatan ditiadakan dan diganti menjadi kegiatan pemberdayasan lembaga dan korganisasi masy</t>
  </si>
  <si>
    <t>Rencana Tahun 2017</t>
  </si>
  <si>
    <t>APBD 2017</t>
  </si>
  <si>
    <t>Untuk pembayaran surat kabar Suara Merdeka bulan Nopember dan Desember 2017.</t>
  </si>
  <si>
    <t>Pengalihan anggaran dari pelantikan anggota BPD</t>
  </si>
  <si>
    <t>Mulai Tahun 2016 angganran ditiadakan</t>
  </si>
  <si>
    <t>Pembangunan Gedung Kantor</t>
  </si>
  <si>
    <t>erlaksananya Rehab Dapur Rumah Dinas</t>
  </si>
  <si>
    <t>Belum dilaksanakan.</t>
  </si>
  <si>
    <t>RENCANA PROGRAM DAN KEGIATAN PADA PERUBAHAN RKPD TAHUN 2017</t>
  </si>
  <si>
    <t>Masa bhakti anggota BPD pada tahun 2019 sehingga tahun 2017 kegiatan tersebut tidak ada dan dialihkan dlm pengisian perangkat desa.</t>
  </si>
  <si>
    <t>j</t>
  </si>
  <si>
    <t>Jasa Pelayanan Perkantoran</t>
  </si>
  <si>
    <t>Tersedianya honorarium/upah tenaga kerja dan uang lembur</t>
  </si>
  <si>
    <t>Kec. Tembarak</t>
  </si>
  <si>
    <t>PPTK</t>
  </si>
  <si>
    <t>Sekcam</t>
  </si>
  <si>
    <t>Program /Kegiatan</t>
  </si>
  <si>
    <t>No.</t>
  </si>
  <si>
    <t>Belanja Tidak langsung</t>
  </si>
  <si>
    <t>Peningkatan Sar-Pras Aparatur</t>
  </si>
  <si>
    <t>Fasilitasi PKK</t>
  </si>
  <si>
    <t>Jumlah</t>
  </si>
  <si>
    <t>Ta-Pem</t>
  </si>
  <si>
    <t>Pelat Aparatur Pem-Des</t>
  </si>
  <si>
    <t>Fasilitasi Keg Pengisian BPD Antar waktu</t>
  </si>
  <si>
    <t>Rakor Kades perdes</t>
  </si>
  <si>
    <t>Fasilitasi Adm Kependudukan</t>
  </si>
  <si>
    <t>Fasilitasi PATEN</t>
  </si>
  <si>
    <t>Pemberdayaan Lbg &amp; Organ Masy Ds</t>
  </si>
  <si>
    <t>Tra- Tib-Um</t>
  </si>
  <si>
    <t>Koordinasi Pengembangan Potensi Ds</t>
  </si>
  <si>
    <t>Sosialisasi &amp; Pemantauan Bencana alam</t>
  </si>
  <si>
    <t>Kes-ra</t>
  </si>
  <si>
    <t>fasilitasi Lomba Tk Pelajar se-Kec</t>
  </si>
  <si>
    <t>Pendampingan Program raskin</t>
  </si>
  <si>
    <t>Fasilitasi Gerakan Budaya Sehat &amp; bersih lingk</t>
  </si>
  <si>
    <t>Fasilitasi Keg keagamaan</t>
  </si>
  <si>
    <t>PMD</t>
  </si>
  <si>
    <t>Pelaks musy Perenc pemb Tk Ds &amp; kec</t>
  </si>
  <si>
    <t>Fasilitasi dana Transfer</t>
  </si>
  <si>
    <t>fasilitasi keg pendampingan Ds Binaan</t>
  </si>
  <si>
    <t>fasilitasi Peny &amp; Pemberdayaan Profil Ds</t>
  </si>
  <si>
    <t>Penyusunan RKP Ds</t>
  </si>
  <si>
    <t>fasiltasi &amp; Evaluasi Perdes Ttg APBDes</t>
  </si>
  <si>
    <t>Perenc</t>
  </si>
  <si>
    <t>Penyusunan 7 Pelap Dok Perenc</t>
  </si>
  <si>
    <t>Pelayanan Adm perkantoran " penatausahaan"</t>
  </si>
  <si>
    <t>Jasa Kom</t>
  </si>
  <si>
    <t>SDA, &amp;</t>
  </si>
  <si>
    <t>Listrik</t>
  </si>
  <si>
    <t xml:space="preserve">SPPD </t>
  </si>
  <si>
    <t>Luar daerah</t>
  </si>
  <si>
    <t>Upah Tng</t>
  </si>
  <si>
    <t>kerja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</si>
</sst>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5" formatCode="_(* #,##0_);_(* \(#,##0\);_(* &quot;-&quot;??_);_(@_)"/>
  </numFmts>
  <fonts count="6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9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name val="Cambria"/>
      <family val="1"/>
      <scheme val="maj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rgb="FF656565"/>
      </left>
      <right style="thin">
        <color rgb="FF656565"/>
      </right>
      <top style="thin">
        <color rgb="FF656565"/>
      </top>
      <bottom style="thin">
        <color rgb="FF656565"/>
      </bottom>
      <diagonal/>
    </border>
    <border>
      <left style="double">
        <color rgb="FF656565"/>
      </left>
      <right style="thin">
        <color rgb="FF656565"/>
      </right>
      <top style="double">
        <color rgb="FF656565"/>
      </top>
      <bottom/>
      <diagonal/>
    </border>
    <border>
      <left style="thin">
        <color rgb="FF656565"/>
      </left>
      <right/>
      <top style="double">
        <color rgb="FF656565"/>
      </top>
      <bottom/>
      <diagonal/>
    </border>
    <border>
      <left/>
      <right style="thin">
        <color rgb="FF656565"/>
      </right>
      <top style="double">
        <color rgb="FF656565"/>
      </top>
      <bottom/>
      <diagonal/>
    </border>
    <border>
      <left style="thin">
        <color rgb="FF656565"/>
      </left>
      <right style="thin">
        <color rgb="FF656565"/>
      </right>
      <top style="double">
        <color rgb="FF656565"/>
      </top>
      <bottom/>
      <diagonal/>
    </border>
    <border>
      <left style="thin">
        <color rgb="FF656565"/>
      </left>
      <right/>
      <top style="double">
        <color rgb="FF656565"/>
      </top>
      <bottom style="thin">
        <color rgb="FF656565"/>
      </bottom>
      <diagonal/>
    </border>
    <border>
      <left/>
      <right style="thin">
        <color rgb="FF656565"/>
      </right>
      <top style="double">
        <color rgb="FF656565"/>
      </top>
      <bottom style="thin">
        <color rgb="FF656565"/>
      </bottom>
      <diagonal/>
    </border>
    <border>
      <left style="thin">
        <color rgb="FF656565"/>
      </left>
      <right style="double">
        <color rgb="FF656565"/>
      </right>
      <top style="double">
        <color rgb="FF656565"/>
      </top>
      <bottom/>
      <diagonal/>
    </border>
    <border>
      <left style="double">
        <color rgb="FF656565"/>
      </left>
      <right style="thin">
        <color rgb="FF656565"/>
      </right>
      <top/>
      <bottom style="thin">
        <color indexed="64"/>
      </bottom>
      <diagonal/>
    </border>
    <border>
      <left style="thin">
        <color rgb="FF656565"/>
      </left>
      <right/>
      <top/>
      <bottom style="thin">
        <color indexed="64"/>
      </bottom>
      <diagonal/>
    </border>
    <border>
      <left/>
      <right style="thin">
        <color rgb="FF656565"/>
      </right>
      <top/>
      <bottom style="thin">
        <color indexed="64"/>
      </bottom>
      <diagonal/>
    </border>
    <border>
      <left style="thin">
        <color rgb="FF656565"/>
      </left>
      <right style="thin">
        <color rgb="FF656565"/>
      </right>
      <top/>
      <bottom style="thin">
        <color indexed="64"/>
      </bottom>
      <diagonal/>
    </border>
    <border>
      <left style="thin">
        <color rgb="FF656565"/>
      </left>
      <right style="double">
        <color rgb="FF656565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4" fillId="0" borderId="14" xfId="0" quotePrefix="1" applyFont="1" applyFill="1" applyBorder="1" applyAlignment="1" applyProtection="1">
      <alignment horizontal="center" vertical="top"/>
      <protection locked="0"/>
    </xf>
    <xf numFmtId="0" fontId="4" fillId="0" borderId="15" xfId="0" quotePrefix="1" applyFont="1" applyFill="1" applyBorder="1" applyAlignment="1" applyProtection="1">
      <alignment horizontal="center" vertical="top"/>
      <protection locked="0"/>
    </xf>
    <xf numFmtId="41" fontId="4" fillId="0" borderId="15" xfId="1" quotePrefix="1" applyFont="1" applyFill="1" applyBorder="1" applyAlignment="1" applyProtection="1">
      <alignment horizontal="center" vertical="top"/>
      <protection locked="0"/>
    </xf>
    <xf numFmtId="0" fontId="4" fillId="0" borderId="16" xfId="0" quotePrefix="1" applyFont="1" applyFill="1" applyBorder="1" applyAlignment="1" applyProtection="1">
      <alignment horizontal="center" vertical="top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3" fontId="2" fillId="2" borderId="25" xfId="0" applyNumberFormat="1" applyFont="1" applyFill="1" applyBorder="1" applyAlignment="1">
      <alignment horizontal="right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right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left" vertical="top" wrapText="1"/>
    </xf>
    <xf numFmtId="3" fontId="3" fillId="0" borderId="25" xfId="0" applyNumberFormat="1" applyFont="1" applyFill="1" applyBorder="1" applyAlignment="1">
      <alignment horizontal="right" vertical="top" wrapText="1"/>
    </xf>
    <xf numFmtId="0" fontId="3" fillId="0" borderId="25" xfId="0" applyFont="1" applyFill="1" applyBorder="1" applyAlignment="1">
      <alignment horizontal="right" vertical="top" wrapText="1"/>
    </xf>
    <xf numFmtId="0" fontId="3" fillId="0" borderId="22" xfId="0" applyFont="1" applyFill="1" applyBorder="1"/>
    <xf numFmtId="0" fontId="2" fillId="0" borderId="2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top" wrapText="1"/>
    </xf>
    <xf numFmtId="0" fontId="3" fillId="0" borderId="27" xfId="0" applyFont="1" applyFill="1" applyBorder="1" applyAlignment="1">
      <alignment horizontal="left" vertical="top" wrapText="1"/>
    </xf>
    <xf numFmtId="3" fontId="3" fillId="0" borderId="27" xfId="0" applyNumberFormat="1" applyFont="1" applyFill="1" applyBorder="1" applyAlignment="1">
      <alignment horizontal="right" vertical="top" wrapText="1"/>
    </xf>
    <xf numFmtId="0" fontId="2" fillId="0" borderId="24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29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0" borderId="25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left" vertical="center"/>
    </xf>
    <xf numFmtId="41" fontId="2" fillId="0" borderId="25" xfId="1" applyFont="1" applyFill="1" applyBorder="1" applyAlignment="1">
      <alignment horizontal="right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2" xfId="0" applyFont="1" applyFill="1" applyBorder="1"/>
    <xf numFmtId="41" fontId="2" fillId="0" borderId="25" xfId="0" applyNumberFormat="1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right" vertical="top"/>
    </xf>
    <xf numFmtId="41" fontId="2" fillId="2" borderId="25" xfId="1" applyFont="1" applyFill="1" applyBorder="1" applyAlignment="1">
      <alignment horizontal="right" vertical="center" wrapText="1"/>
    </xf>
    <xf numFmtId="3" fontId="2" fillId="0" borderId="25" xfId="0" applyNumberFormat="1" applyFont="1" applyFill="1" applyBorder="1" applyAlignment="1">
      <alignment horizontal="right" vertical="top"/>
    </xf>
    <xf numFmtId="0" fontId="3" fillId="0" borderId="25" xfId="0" applyFont="1" applyFill="1" applyBorder="1" applyAlignment="1">
      <alignment horizontal="right" vertical="center" wrapText="1"/>
    </xf>
    <xf numFmtId="0" fontId="2" fillId="0" borderId="31" xfId="0" applyFont="1" applyFill="1" applyBorder="1"/>
    <xf numFmtId="3" fontId="2" fillId="0" borderId="31" xfId="0" applyNumberFormat="1" applyFont="1" applyFill="1" applyBorder="1"/>
    <xf numFmtId="3" fontId="2" fillId="0" borderId="25" xfId="0" applyNumberFormat="1" applyFont="1" applyFill="1" applyBorder="1" applyAlignment="1">
      <alignment horizontal="right" vertical="center" wrapText="1"/>
    </xf>
    <xf numFmtId="3" fontId="2" fillId="0" borderId="25" xfId="0" applyNumberFormat="1" applyFont="1" applyFill="1" applyBorder="1" applyAlignment="1">
      <alignment horizontal="right" vertical="top" wrapText="1"/>
    </xf>
    <xf numFmtId="37" fontId="3" fillId="0" borderId="25" xfId="0" applyNumberFormat="1" applyFont="1" applyFill="1" applyBorder="1" applyAlignment="1">
      <alignment horizontal="center" vertical="top" wrapText="1"/>
    </xf>
    <xf numFmtId="37" fontId="3" fillId="0" borderId="25" xfId="0" applyNumberFormat="1" applyFont="1" applyFill="1" applyBorder="1" applyAlignment="1">
      <alignment horizontal="right" vertical="top" wrapText="1"/>
    </xf>
    <xf numFmtId="3" fontId="3" fillId="0" borderId="26" xfId="0" applyNumberFormat="1" applyFont="1" applyFill="1" applyBorder="1" applyAlignment="1">
      <alignment horizontal="left" vertical="top" wrapText="1"/>
    </xf>
    <xf numFmtId="37" fontId="2" fillId="0" borderId="25" xfId="0" applyNumberFormat="1" applyFont="1" applyFill="1" applyBorder="1" applyAlignment="1">
      <alignment horizontal="right" vertical="center" wrapText="1"/>
    </xf>
    <xf numFmtId="41" fontId="0" fillId="0" borderId="0" xfId="1" applyFont="1"/>
    <xf numFmtId="41" fontId="5" fillId="3" borderId="0" xfId="1" applyFont="1" applyFill="1"/>
    <xf numFmtId="41" fontId="5" fillId="3" borderId="0" xfId="0" applyNumberFormat="1" applyFont="1" applyFill="1"/>
    <xf numFmtId="41" fontId="0" fillId="0" borderId="0" xfId="0" applyNumberFormat="1"/>
    <xf numFmtId="41" fontId="2" fillId="0" borderId="25" xfId="0" applyNumberFormat="1" applyFont="1" applyFill="1" applyBorder="1" applyAlignment="1">
      <alignment horizontal="left" vertical="center" wrapText="1"/>
    </xf>
    <xf numFmtId="37" fontId="2" fillId="2" borderId="25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top" wrapText="1"/>
    </xf>
    <xf numFmtId="3" fontId="3" fillId="0" borderId="28" xfId="0" applyNumberFormat="1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horizontal="left"/>
    </xf>
    <xf numFmtId="41" fontId="3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3" fillId="0" borderId="25" xfId="0" applyNumberFormat="1" applyFont="1" applyFill="1" applyBorder="1" applyAlignment="1">
      <alignment horizontal="right" vertical="center" wrapText="1"/>
    </xf>
    <xf numFmtId="0" fontId="2" fillId="0" borderId="30" xfId="0" applyFont="1" applyFill="1" applyBorder="1"/>
    <xf numFmtId="0" fontId="3" fillId="4" borderId="25" xfId="0" applyFont="1" applyFill="1" applyBorder="1" applyAlignment="1">
      <alignment horizontal="center" vertical="top" wrapText="1"/>
    </xf>
    <xf numFmtId="0" fontId="2" fillId="4" borderId="27" xfId="0" applyFont="1" applyFill="1" applyBorder="1"/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5" xfId="0" quotePrefix="1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33" xfId="0" applyBorder="1"/>
    <xf numFmtId="0" fontId="0" fillId="0" borderId="34" xfId="0" applyBorder="1"/>
    <xf numFmtId="0" fontId="5" fillId="0" borderId="34" xfId="0" applyFont="1" applyBorder="1" applyAlignment="1">
      <alignment horizontal="center"/>
    </xf>
    <xf numFmtId="0" fontId="5" fillId="0" borderId="34" xfId="0" applyFont="1" applyBorder="1"/>
    <xf numFmtId="165" fontId="5" fillId="0" borderId="34" xfId="2" applyNumberFormat="1" applyFont="1" applyBorder="1"/>
    <xf numFmtId="0" fontId="0" fillId="0" borderId="34" xfId="0" applyBorder="1" applyAlignment="1">
      <alignment horizontal="center"/>
    </xf>
    <xf numFmtId="165" fontId="0" fillId="0" borderId="34" xfId="2" applyNumberFormat="1" applyFont="1" applyBorder="1"/>
    <xf numFmtId="0" fontId="0" fillId="0" borderId="35" xfId="0" applyBorder="1"/>
    <xf numFmtId="165" fontId="5" fillId="0" borderId="35" xfId="0" applyNumberFormat="1" applyFont="1" applyBorder="1"/>
    <xf numFmtId="0" fontId="0" fillId="0" borderId="32" xfId="0" applyBorder="1" applyAlignment="1">
      <alignment horizontal="center"/>
    </xf>
    <xf numFmtId="0" fontId="0" fillId="0" borderId="32" xfId="0" applyBorder="1"/>
    <xf numFmtId="165" fontId="0" fillId="0" borderId="32" xfId="2" applyNumberFormat="1" applyFont="1" applyBorder="1"/>
    <xf numFmtId="165" fontId="0" fillId="0" borderId="32" xfId="0" applyNumberFormat="1" applyBorder="1"/>
    <xf numFmtId="0" fontId="5" fillId="0" borderId="32" xfId="0" applyFont="1" applyBorder="1"/>
    <xf numFmtId="0" fontId="5" fillId="0" borderId="32" xfId="0" applyFont="1" applyBorder="1" applyAlignment="1">
      <alignment horizontal="center"/>
    </xf>
    <xf numFmtId="165" fontId="5" fillId="5" borderId="32" xfId="2" applyNumberFormat="1" applyFont="1" applyFill="1" applyBorder="1"/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1"/>
  <sheetViews>
    <sheetView topLeftCell="A10" zoomScale="95" zoomScaleNormal="95" workbookViewId="0">
      <selection activeCell="E81" sqref="E81"/>
    </sheetView>
  </sheetViews>
  <sheetFormatPr defaultColWidth="9.140625" defaultRowHeight="12"/>
  <cols>
    <col min="1" max="1" width="3.7109375" style="4" customWidth="1"/>
    <col min="2" max="2" width="2.85546875" style="56" customWidth="1"/>
    <col min="3" max="4" width="20.7109375" style="4" customWidth="1"/>
    <col min="5" max="5" width="10.7109375" style="4" customWidth="1"/>
    <col min="6" max="6" width="8.5703125" style="4" customWidth="1"/>
    <col min="7" max="7" width="5.85546875" style="4" customWidth="1"/>
    <col min="8" max="8" width="12.7109375" style="4" customWidth="1"/>
    <col min="9" max="9" width="13.5703125" style="4" customWidth="1"/>
    <col min="10" max="10" width="6.7109375" style="4" customWidth="1"/>
    <col min="11" max="11" width="13.7109375" style="4" customWidth="1"/>
    <col min="12" max="12" width="7.28515625" style="4" customWidth="1"/>
    <col min="13" max="13" width="12.7109375" style="4" customWidth="1"/>
    <col min="14" max="14" width="21.140625" style="4" customWidth="1"/>
    <col min="15" max="16384" width="9.140625" style="4"/>
  </cols>
  <sheetData>
    <row r="1" spans="1:14">
      <c r="N1" s="85" t="s">
        <v>219</v>
      </c>
    </row>
    <row r="2" spans="1:14">
      <c r="A2" s="6" t="s">
        <v>234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6" t="s">
        <v>114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1" customFormat="1">
      <c r="A4" s="2"/>
      <c r="B4" s="52"/>
    </row>
    <row r="5" spans="1:14" s="1" customFormat="1">
      <c r="A5" s="3"/>
      <c r="B5" s="53"/>
      <c r="C5" s="1" t="s">
        <v>223</v>
      </c>
    </row>
    <row r="6" spans="1:14" s="1" customFormat="1" ht="12.75" thickBot="1">
      <c r="A6" s="2"/>
      <c r="B6" s="52"/>
    </row>
    <row r="7" spans="1:14" ht="12.75" customHeight="1" thickTop="1">
      <c r="A7" s="99" t="s">
        <v>0</v>
      </c>
      <c r="B7" s="93" t="s">
        <v>1</v>
      </c>
      <c r="C7" s="94"/>
      <c r="D7" s="90" t="s">
        <v>2</v>
      </c>
      <c r="E7" s="90" t="s">
        <v>3</v>
      </c>
      <c r="F7" s="90" t="s">
        <v>5</v>
      </c>
      <c r="G7" s="101" t="s">
        <v>226</v>
      </c>
      <c r="H7" s="102"/>
      <c r="I7" s="90" t="s">
        <v>227</v>
      </c>
      <c r="J7" s="101" t="s">
        <v>115</v>
      </c>
      <c r="K7" s="102"/>
      <c r="L7" s="101" t="s">
        <v>116</v>
      </c>
      <c r="M7" s="102"/>
      <c r="N7" s="97" t="s">
        <v>117</v>
      </c>
    </row>
    <row r="8" spans="1:14" ht="48">
      <c r="A8" s="100"/>
      <c r="B8" s="95"/>
      <c r="C8" s="96"/>
      <c r="D8" s="91"/>
      <c r="E8" s="91"/>
      <c r="F8" s="91"/>
      <c r="G8" s="5" t="s">
        <v>4</v>
      </c>
      <c r="H8" s="5" t="s">
        <v>6</v>
      </c>
      <c r="I8" s="91"/>
      <c r="J8" s="5" t="s">
        <v>4</v>
      </c>
      <c r="K8" s="5" t="s">
        <v>6</v>
      </c>
      <c r="L8" s="5" t="s">
        <v>4</v>
      </c>
      <c r="M8" s="5" t="s">
        <v>6</v>
      </c>
      <c r="N8" s="98"/>
    </row>
    <row r="9" spans="1:14" ht="12.75" thickBot="1">
      <c r="A9" s="9" t="s">
        <v>118</v>
      </c>
      <c r="B9" s="92" t="s">
        <v>119</v>
      </c>
      <c r="C9" s="92"/>
      <c r="D9" s="10" t="s">
        <v>120</v>
      </c>
      <c r="E9" s="10" t="s">
        <v>121</v>
      </c>
      <c r="F9" s="10" t="s">
        <v>122</v>
      </c>
      <c r="G9" s="10" t="s">
        <v>123</v>
      </c>
      <c r="H9" s="10" t="s">
        <v>124</v>
      </c>
      <c r="I9" s="10" t="s">
        <v>125</v>
      </c>
      <c r="J9" s="11" t="s">
        <v>126</v>
      </c>
      <c r="K9" s="10" t="s">
        <v>127</v>
      </c>
      <c r="L9" s="10" t="s">
        <v>128</v>
      </c>
      <c r="M9" s="10" t="s">
        <v>129</v>
      </c>
      <c r="N9" s="12" t="s">
        <v>130</v>
      </c>
    </row>
    <row r="10" spans="1:14" ht="12.75" thickTop="1">
      <c r="A10" s="13"/>
      <c r="B10" s="14"/>
      <c r="C10" s="1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/>
    </row>
    <row r="11" spans="1:14" s="24" customFormat="1">
      <c r="A11" s="18"/>
      <c r="B11" s="19" t="s">
        <v>131</v>
      </c>
      <c r="C11" s="20"/>
      <c r="D11" s="21"/>
      <c r="E11" s="21"/>
      <c r="F11" s="21"/>
      <c r="G11" s="21"/>
      <c r="H11" s="22">
        <v>2330186020</v>
      </c>
      <c r="I11" s="22">
        <v>2420961871</v>
      </c>
      <c r="J11" s="21"/>
      <c r="K11" s="22">
        <v>2341041210</v>
      </c>
      <c r="L11" s="21"/>
      <c r="M11" s="80">
        <v>10855190</v>
      </c>
      <c r="N11" s="23"/>
    </row>
    <row r="12" spans="1:14">
      <c r="A12" s="25" t="s">
        <v>8</v>
      </c>
      <c r="B12" s="26" t="s">
        <v>132</v>
      </c>
      <c r="C12" s="27"/>
      <c r="D12" s="28"/>
      <c r="E12" s="28"/>
      <c r="F12" s="28"/>
      <c r="G12" s="28"/>
      <c r="H12" s="29">
        <v>1997423607</v>
      </c>
      <c r="I12" s="86">
        <v>1997423607</v>
      </c>
      <c r="J12" s="66"/>
      <c r="K12" s="29">
        <v>1852848320</v>
      </c>
      <c r="L12" s="28"/>
      <c r="M12" s="84" t="s">
        <v>224</v>
      </c>
      <c r="N12" s="30"/>
    </row>
    <row r="13" spans="1:14">
      <c r="A13" s="25" t="s">
        <v>23</v>
      </c>
      <c r="B13" s="26" t="s">
        <v>133</v>
      </c>
      <c r="C13" s="27"/>
      <c r="D13" s="28"/>
      <c r="E13" s="28"/>
      <c r="F13" s="28"/>
      <c r="G13" s="28"/>
      <c r="H13" s="29">
        <v>459895920</v>
      </c>
      <c r="I13" s="29">
        <v>423538264</v>
      </c>
      <c r="J13" s="66"/>
      <c r="K13" s="29">
        <v>488192890</v>
      </c>
      <c r="L13" s="28"/>
      <c r="M13" s="84">
        <v>282969700</v>
      </c>
      <c r="N13" s="30"/>
    </row>
    <row r="14" spans="1:14">
      <c r="A14" s="25"/>
      <c r="B14" s="31"/>
      <c r="C14" s="27"/>
      <c r="D14" s="28"/>
      <c r="E14" s="28"/>
      <c r="F14" s="28"/>
      <c r="G14" s="28"/>
      <c r="H14" s="28"/>
      <c r="I14" s="28"/>
      <c r="J14" s="66"/>
      <c r="K14" s="29"/>
      <c r="L14" s="28"/>
      <c r="M14" s="28"/>
      <c r="N14" s="30"/>
    </row>
    <row r="15" spans="1:14">
      <c r="A15" s="32" t="s">
        <v>134</v>
      </c>
      <c r="B15" s="33"/>
      <c r="C15" s="34"/>
      <c r="D15" s="35"/>
      <c r="E15" s="35"/>
      <c r="F15" s="35"/>
      <c r="G15" s="35"/>
      <c r="H15" s="64">
        <v>833000000</v>
      </c>
      <c r="I15" s="22">
        <v>423538264</v>
      </c>
      <c r="J15" s="35"/>
      <c r="K15" s="22">
        <v>833000000</v>
      </c>
      <c r="L15" s="35"/>
      <c r="M15" s="80">
        <f>+M16+M19</f>
        <v>0</v>
      </c>
      <c r="N15" s="36"/>
    </row>
    <row r="16" spans="1:14" s="24" customFormat="1">
      <c r="A16" s="45" t="s">
        <v>8</v>
      </c>
      <c r="B16" s="58" t="s">
        <v>7</v>
      </c>
      <c r="C16" s="49"/>
      <c r="D16" s="37"/>
      <c r="E16" s="37"/>
      <c r="F16" s="37"/>
      <c r="G16" s="37"/>
      <c r="H16" s="59">
        <v>361000000</v>
      </c>
      <c r="I16" s="59">
        <v>361000000</v>
      </c>
      <c r="J16" s="57"/>
      <c r="K16" s="69">
        <v>361000000</v>
      </c>
      <c r="L16" s="37"/>
      <c r="M16" s="79">
        <f>K16-H16</f>
        <v>0</v>
      </c>
      <c r="N16" s="60"/>
    </row>
    <row r="17" spans="1:14" ht="24">
      <c r="A17" s="25" t="s">
        <v>9</v>
      </c>
      <c r="B17" s="31"/>
      <c r="C17" s="49" t="s">
        <v>39</v>
      </c>
      <c r="D17" s="37"/>
      <c r="E17" s="37"/>
      <c r="F17" s="37"/>
      <c r="G17" s="37"/>
      <c r="H17" s="69">
        <v>361000000</v>
      </c>
      <c r="I17" s="69">
        <v>361000000</v>
      </c>
      <c r="J17" s="57"/>
      <c r="K17" s="69">
        <v>361000000</v>
      </c>
      <c r="L17" s="37"/>
      <c r="M17" s="74">
        <f>K17-H17</f>
        <v>0</v>
      </c>
      <c r="N17" s="38"/>
    </row>
    <row r="18" spans="1:14" ht="24">
      <c r="A18" s="39"/>
      <c r="B18" s="54" t="s">
        <v>135</v>
      </c>
      <c r="C18" s="50" t="s">
        <v>84</v>
      </c>
      <c r="D18" s="41" t="s">
        <v>212</v>
      </c>
      <c r="E18" s="41" t="s">
        <v>16</v>
      </c>
      <c r="F18" s="40" t="s">
        <v>24</v>
      </c>
      <c r="G18" s="40">
        <v>13</v>
      </c>
      <c r="H18" s="42">
        <v>361000000</v>
      </c>
      <c r="I18" s="42">
        <v>361000000</v>
      </c>
      <c r="J18" s="43">
        <v>0</v>
      </c>
      <c r="K18" s="42">
        <v>0</v>
      </c>
      <c r="L18" s="71">
        <f>J18-G18</f>
        <v>-13</v>
      </c>
      <c r="M18" s="72">
        <f>K18-H18</f>
        <v>-361000000</v>
      </c>
      <c r="N18" s="73" t="s">
        <v>213</v>
      </c>
    </row>
    <row r="19" spans="1:14" s="24" customFormat="1">
      <c r="A19" s="45" t="s">
        <v>23</v>
      </c>
      <c r="B19" s="58" t="s">
        <v>111</v>
      </c>
      <c r="C19" s="49"/>
      <c r="D19" s="37"/>
      <c r="E19" s="37"/>
      <c r="F19" s="37"/>
      <c r="G19" s="37"/>
      <c r="H19" s="62">
        <v>472000000</v>
      </c>
      <c r="I19" s="65">
        <v>472000000</v>
      </c>
      <c r="J19" s="37"/>
      <c r="K19" s="69">
        <v>472000000</v>
      </c>
      <c r="L19" s="57"/>
      <c r="M19" s="74">
        <v>0</v>
      </c>
      <c r="N19" s="60"/>
    </row>
    <row r="20" spans="1:14">
      <c r="A20" s="44"/>
      <c r="B20" s="58" t="s">
        <v>112</v>
      </c>
      <c r="C20" s="49"/>
      <c r="D20" s="37"/>
      <c r="E20" s="37"/>
      <c r="F20" s="37"/>
      <c r="G20" s="37"/>
      <c r="H20" s="59">
        <v>307100000</v>
      </c>
      <c r="I20" s="65">
        <v>307100000</v>
      </c>
      <c r="J20" s="37"/>
      <c r="K20" s="69">
        <v>307100000</v>
      </c>
      <c r="L20" s="57"/>
      <c r="M20" s="74">
        <v>0</v>
      </c>
      <c r="N20" s="60"/>
    </row>
    <row r="21" spans="1:14" ht="72">
      <c r="A21" s="45"/>
      <c r="B21" s="55"/>
      <c r="C21" s="49" t="s">
        <v>28</v>
      </c>
      <c r="D21" s="37"/>
      <c r="E21" s="37"/>
      <c r="F21" s="37"/>
      <c r="G21" s="37"/>
      <c r="H21" s="37"/>
      <c r="I21" s="63"/>
      <c r="J21" s="37"/>
      <c r="K21" s="57"/>
      <c r="L21" s="57"/>
      <c r="M21" s="57"/>
      <c r="N21" s="38"/>
    </row>
    <row r="22" spans="1:14" ht="36">
      <c r="A22" s="45" t="s">
        <v>9</v>
      </c>
      <c r="B22" s="55"/>
      <c r="C22" s="49" t="s">
        <v>29</v>
      </c>
      <c r="D22" s="37" t="s">
        <v>152</v>
      </c>
      <c r="E22" s="37"/>
      <c r="F22" s="37"/>
      <c r="G22" s="37"/>
      <c r="H22" s="37"/>
      <c r="I22" s="63"/>
      <c r="J22" s="37"/>
      <c r="K22" s="37"/>
      <c r="L22" s="57"/>
      <c r="M22" s="57"/>
      <c r="N22" s="38"/>
    </row>
    <row r="23" spans="1:14" ht="36">
      <c r="A23" s="39"/>
      <c r="B23" s="54" t="s">
        <v>135</v>
      </c>
      <c r="C23" s="50" t="s">
        <v>89</v>
      </c>
      <c r="D23" s="41" t="s">
        <v>153</v>
      </c>
      <c r="E23" s="41" t="s">
        <v>239</v>
      </c>
      <c r="F23" s="40" t="s">
        <v>41</v>
      </c>
      <c r="G23" s="40">
        <v>12</v>
      </c>
      <c r="H23" s="42">
        <v>9500000</v>
      </c>
      <c r="I23" s="42">
        <v>14469992</v>
      </c>
      <c r="J23" s="40">
        <v>12</v>
      </c>
      <c r="K23" s="42">
        <v>17300000</v>
      </c>
      <c r="L23" s="43">
        <f>J23-G23</f>
        <v>0</v>
      </c>
      <c r="M23" s="72">
        <f>K23-H23</f>
        <v>7800000</v>
      </c>
      <c r="N23" s="73" t="s">
        <v>216</v>
      </c>
    </row>
    <row r="24" spans="1:14" ht="24">
      <c r="A24" s="39"/>
      <c r="B24" s="54" t="s">
        <v>144</v>
      </c>
      <c r="C24" s="50" t="s">
        <v>90</v>
      </c>
      <c r="D24" s="41" t="s">
        <v>154</v>
      </c>
      <c r="E24" s="41" t="s">
        <v>239</v>
      </c>
      <c r="F24" s="40" t="s">
        <v>41</v>
      </c>
      <c r="G24" s="40">
        <v>12</v>
      </c>
      <c r="H24" s="42">
        <v>6000000</v>
      </c>
      <c r="I24" s="42">
        <v>6000000</v>
      </c>
      <c r="J24" s="40">
        <v>12</v>
      </c>
      <c r="K24" s="42">
        <v>9000000</v>
      </c>
      <c r="L24" s="43">
        <f t="shared" ref="L24:L89" si="0">J24-G24</f>
        <v>0</v>
      </c>
      <c r="M24" s="72">
        <f>K24-H24</f>
        <v>3000000</v>
      </c>
      <c r="N24" s="73" t="s">
        <v>216</v>
      </c>
    </row>
    <row r="25" spans="1:14" ht="24">
      <c r="A25" s="39"/>
      <c r="B25" s="54" t="s">
        <v>145</v>
      </c>
      <c r="C25" s="50" t="s">
        <v>30</v>
      </c>
      <c r="D25" s="41" t="s">
        <v>155</v>
      </c>
      <c r="E25" s="41" t="s">
        <v>239</v>
      </c>
      <c r="F25" s="40" t="s">
        <v>41</v>
      </c>
      <c r="G25" s="40">
        <v>12</v>
      </c>
      <c r="H25" s="42">
        <v>7000000</v>
      </c>
      <c r="I25" s="42">
        <v>7000000</v>
      </c>
      <c r="J25" s="40">
        <v>12</v>
      </c>
      <c r="K25" s="42">
        <v>9000000</v>
      </c>
      <c r="L25" s="43">
        <f t="shared" si="0"/>
        <v>0</v>
      </c>
      <c r="M25" s="72">
        <f t="shared" ref="M25:M32" si="1">K25-H25</f>
        <v>2000000</v>
      </c>
      <c r="N25" s="73">
        <v>0</v>
      </c>
    </row>
    <row r="26" spans="1:14" ht="36">
      <c r="A26" s="39"/>
      <c r="B26" s="54" t="s">
        <v>146</v>
      </c>
      <c r="C26" s="50" t="s">
        <v>91</v>
      </c>
      <c r="D26" s="41" t="s">
        <v>156</v>
      </c>
      <c r="E26" s="41" t="s">
        <v>239</v>
      </c>
      <c r="F26" s="40" t="s">
        <v>41</v>
      </c>
      <c r="G26" s="40">
        <v>12</v>
      </c>
      <c r="H26" s="42">
        <v>5000000</v>
      </c>
      <c r="I26" s="42">
        <v>6716000</v>
      </c>
      <c r="J26" s="40">
        <v>12</v>
      </c>
      <c r="K26" s="42">
        <v>6752500</v>
      </c>
      <c r="L26" s="43">
        <f t="shared" si="0"/>
        <v>0</v>
      </c>
      <c r="M26" s="72">
        <f t="shared" si="1"/>
        <v>1752500</v>
      </c>
      <c r="N26" s="73" t="s">
        <v>216</v>
      </c>
    </row>
    <row r="27" spans="1:14" ht="48">
      <c r="A27" s="39"/>
      <c r="B27" s="54" t="s">
        <v>147</v>
      </c>
      <c r="C27" s="50" t="s">
        <v>92</v>
      </c>
      <c r="D27" s="41" t="s">
        <v>157</v>
      </c>
      <c r="E27" s="41" t="s">
        <v>239</v>
      </c>
      <c r="F27" s="40" t="s">
        <v>41</v>
      </c>
      <c r="G27" s="40">
        <v>12</v>
      </c>
      <c r="H27" s="42">
        <v>3000000</v>
      </c>
      <c r="I27" s="42">
        <v>3000000</v>
      </c>
      <c r="J27" s="40">
        <v>12</v>
      </c>
      <c r="K27" s="42">
        <v>2200000</v>
      </c>
      <c r="L27" s="43">
        <f t="shared" si="0"/>
        <v>0</v>
      </c>
      <c r="M27" s="72">
        <f t="shared" si="1"/>
        <v>-800000</v>
      </c>
      <c r="N27" s="73"/>
    </row>
    <row r="28" spans="1:14" ht="48">
      <c r="A28" s="39"/>
      <c r="B28" s="54" t="s">
        <v>148</v>
      </c>
      <c r="C28" s="50" t="s">
        <v>158</v>
      </c>
      <c r="D28" s="41" t="s">
        <v>221</v>
      </c>
      <c r="E28" s="41" t="s">
        <v>239</v>
      </c>
      <c r="F28" s="40" t="s">
        <v>41</v>
      </c>
      <c r="G28" s="40">
        <v>12</v>
      </c>
      <c r="H28" s="42">
        <v>1500000</v>
      </c>
      <c r="I28" s="42">
        <v>1500000</v>
      </c>
      <c r="J28" s="40">
        <v>12</v>
      </c>
      <c r="K28" s="42">
        <v>1540000</v>
      </c>
      <c r="L28" s="43">
        <f t="shared" si="0"/>
        <v>0</v>
      </c>
      <c r="M28" s="72">
        <f t="shared" si="1"/>
        <v>40000</v>
      </c>
      <c r="N28" s="73" t="s">
        <v>228</v>
      </c>
    </row>
    <row r="29" spans="1:14" ht="36">
      <c r="A29" s="39"/>
      <c r="B29" s="54" t="s">
        <v>149</v>
      </c>
      <c r="C29" s="50" t="s">
        <v>64</v>
      </c>
      <c r="D29" s="41" t="s">
        <v>159</v>
      </c>
      <c r="E29" s="41" t="s">
        <v>239</v>
      </c>
      <c r="F29" s="40" t="s">
        <v>41</v>
      </c>
      <c r="G29" s="40">
        <v>12</v>
      </c>
      <c r="H29" s="42">
        <v>13000000</v>
      </c>
      <c r="I29" s="42">
        <v>12001550</v>
      </c>
      <c r="J29" s="40">
        <v>12</v>
      </c>
      <c r="K29" s="42">
        <v>15999999</v>
      </c>
      <c r="L29" s="43">
        <f t="shared" si="0"/>
        <v>0</v>
      </c>
      <c r="M29" s="72">
        <v>0</v>
      </c>
      <c r="N29" s="73"/>
    </row>
    <row r="30" spans="1:14" ht="36" customHeight="1">
      <c r="A30" s="39"/>
      <c r="B30" s="54" t="s">
        <v>150</v>
      </c>
      <c r="C30" s="50" t="s">
        <v>93</v>
      </c>
      <c r="D30" s="41" t="s">
        <v>160</v>
      </c>
      <c r="E30" s="41" t="s">
        <v>239</v>
      </c>
      <c r="F30" s="40" t="s">
        <v>41</v>
      </c>
      <c r="G30" s="40">
        <v>12</v>
      </c>
      <c r="H30" s="42">
        <v>37000000</v>
      </c>
      <c r="I30" s="42">
        <v>30000000</v>
      </c>
      <c r="J30" s="40">
        <v>12</v>
      </c>
      <c r="K30" s="42">
        <v>35000000</v>
      </c>
      <c r="L30" s="43">
        <f t="shared" si="0"/>
        <v>0</v>
      </c>
      <c r="M30" s="72">
        <f t="shared" si="1"/>
        <v>-2000000</v>
      </c>
      <c r="N30" s="73" t="s">
        <v>216</v>
      </c>
    </row>
    <row r="31" spans="1:14" ht="36" customHeight="1">
      <c r="A31" s="39"/>
      <c r="B31" s="54" t="s">
        <v>151</v>
      </c>
      <c r="C31" s="50" t="s">
        <v>237</v>
      </c>
      <c r="D31" s="41" t="s">
        <v>238</v>
      </c>
      <c r="E31" s="41" t="s">
        <v>239</v>
      </c>
      <c r="F31" s="40"/>
      <c r="G31" s="40"/>
      <c r="H31" s="42"/>
      <c r="I31" s="42"/>
      <c r="J31" s="40"/>
      <c r="K31" s="42"/>
      <c r="L31" s="43"/>
      <c r="M31" s="72"/>
      <c r="N31" s="73"/>
    </row>
    <row r="32" spans="1:14" ht="36">
      <c r="A32" s="39"/>
      <c r="B32" s="54" t="s">
        <v>236</v>
      </c>
      <c r="C32" s="50" t="s">
        <v>75</v>
      </c>
      <c r="D32" s="41" t="s">
        <v>161</v>
      </c>
      <c r="E32" s="41" t="s">
        <v>239</v>
      </c>
      <c r="F32" s="40" t="s">
        <v>41</v>
      </c>
      <c r="G32" s="40">
        <v>12</v>
      </c>
      <c r="H32" s="42">
        <v>25000000</v>
      </c>
      <c r="I32" s="42">
        <v>25000000</v>
      </c>
      <c r="J32" s="40">
        <v>12</v>
      </c>
      <c r="K32" s="42">
        <v>25000000</v>
      </c>
      <c r="L32" s="43">
        <f t="shared" si="0"/>
        <v>0</v>
      </c>
      <c r="M32" s="72">
        <f t="shared" si="1"/>
        <v>0</v>
      </c>
      <c r="N32" s="73"/>
    </row>
    <row r="33" spans="1:14" ht="36">
      <c r="A33" s="45" t="s">
        <v>10</v>
      </c>
      <c r="B33" s="55"/>
      <c r="C33" s="49" t="s">
        <v>31</v>
      </c>
      <c r="D33" s="37" t="s">
        <v>162</v>
      </c>
      <c r="E33" s="37"/>
      <c r="F33" s="37"/>
      <c r="G33" s="37"/>
      <c r="H33" s="37"/>
      <c r="I33" s="42"/>
      <c r="J33" s="37"/>
      <c r="K33" s="37"/>
      <c r="L33" s="43"/>
      <c r="M33" s="74"/>
      <c r="N33" s="38"/>
    </row>
    <row r="34" spans="1:14" ht="24">
      <c r="A34" s="39"/>
      <c r="B34" s="54" t="s">
        <v>135</v>
      </c>
      <c r="C34" s="49" t="s">
        <v>231</v>
      </c>
      <c r="D34" s="37" t="s">
        <v>232</v>
      </c>
      <c r="E34" s="41" t="s">
        <v>239</v>
      </c>
      <c r="F34" s="40" t="s">
        <v>41</v>
      </c>
      <c r="G34" s="37">
        <v>12</v>
      </c>
      <c r="H34" s="42">
        <v>50000000</v>
      </c>
      <c r="I34" s="42">
        <v>50000000</v>
      </c>
      <c r="J34" s="40">
        <v>12</v>
      </c>
      <c r="K34" s="37"/>
      <c r="L34" s="43"/>
      <c r="M34" s="74"/>
      <c r="N34" s="73" t="s">
        <v>233</v>
      </c>
    </row>
    <row r="35" spans="1:14" ht="60">
      <c r="A35" s="39"/>
      <c r="B35" s="54" t="s">
        <v>144</v>
      </c>
      <c r="C35" s="50" t="s">
        <v>32</v>
      </c>
      <c r="D35" s="41" t="s">
        <v>163</v>
      </c>
      <c r="E35" s="41" t="s">
        <v>239</v>
      </c>
      <c r="F35" s="40" t="s">
        <v>94</v>
      </c>
      <c r="G35" s="40">
        <v>10</v>
      </c>
      <c r="H35" s="42">
        <v>6500000</v>
      </c>
      <c r="I35" s="42">
        <v>6500000</v>
      </c>
      <c r="J35" s="40">
        <v>5</v>
      </c>
      <c r="K35" s="42">
        <v>27050000</v>
      </c>
      <c r="L35" s="72">
        <f t="shared" si="0"/>
        <v>-5</v>
      </c>
      <c r="M35" s="72">
        <f t="shared" ref="M35:M41" si="2">K35-H35</f>
        <v>20550000</v>
      </c>
      <c r="N35" s="73" t="s">
        <v>222</v>
      </c>
    </row>
    <row r="36" spans="1:14" ht="24">
      <c r="A36" s="39"/>
      <c r="B36" s="54" t="s">
        <v>145</v>
      </c>
      <c r="C36" s="50" t="s">
        <v>33</v>
      </c>
      <c r="D36" s="41" t="s">
        <v>164</v>
      </c>
      <c r="E36" s="41" t="s">
        <v>239</v>
      </c>
      <c r="F36" s="40" t="s">
        <v>94</v>
      </c>
      <c r="G36" s="40">
        <v>3</v>
      </c>
      <c r="H36" s="42">
        <v>15000000</v>
      </c>
      <c r="I36" s="42">
        <v>15000000</v>
      </c>
      <c r="J36" s="40">
        <v>6</v>
      </c>
      <c r="K36" s="42">
        <v>0</v>
      </c>
      <c r="L36" s="72">
        <v>0</v>
      </c>
      <c r="M36" s="72">
        <f t="shared" si="2"/>
        <v>-15000000</v>
      </c>
      <c r="N36" s="73">
        <v>0</v>
      </c>
    </row>
    <row r="37" spans="1:14" ht="36">
      <c r="A37" s="39"/>
      <c r="B37" s="54" t="s">
        <v>146</v>
      </c>
      <c r="C37" s="50" t="s">
        <v>63</v>
      </c>
      <c r="D37" s="41" t="s">
        <v>165</v>
      </c>
      <c r="E37" s="41" t="s">
        <v>239</v>
      </c>
      <c r="F37" s="40" t="s">
        <v>41</v>
      </c>
      <c r="G37" s="40">
        <v>12</v>
      </c>
      <c r="H37" s="42">
        <v>3500000</v>
      </c>
      <c r="I37" s="42">
        <v>3500000</v>
      </c>
      <c r="J37" s="40">
        <v>12</v>
      </c>
      <c r="K37" s="42">
        <v>3500000</v>
      </c>
      <c r="L37" s="43">
        <f t="shared" si="0"/>
        <v>0</v>
      </c>
      <c r="M37" s="72">
        <v>0</v>
      </c>
      <c r="N37" s="73"/>
    </row>
    <row r="38" spans="1:14" ht="36">
      <c r="A38" s="39"/>
      <c r="B38" s="54" t="s">
        <v>147</v>
      </c>
      <c r="C38" s="50" t="s">
        <v>34</v>
      </c>
      <c r="D38" s="41" t="s">
        <v>166</v>
      </c>
      <c r="E38" s="41" t="s">
        <v>16</v>
      </c>
      <c r="F38" s="40" t="s">
        <v>41</v>
      </c>
      <c r="G38" s="40">
        <v>12</v>
      </c>
      <c r="H38" s="42">
        <v>5000000</v>
      </c>
      <c r="I38" s="42">
        <v>5000000</v>
      </c>
      <c r="J38" s="40">
        <v>12</v>
      </c>
      <c r="K38" s="42">
        <v>5000000</v>
      </c>
      <c r="L38" s="43">
        <f t="shared" si="0"/>
        <v>0</v>
      </c>
      <c r="M38" s="72">
        <f t="shared" si="2"/>
        <v>0</v>
      </c>
      <c r="N38" s="73"/>
    </row>
    <row r="39" spans="1:14" ht="48">
      <c r="A39" s="39"/>
      <c r="B39" s="54" t="s">
        <v>148</v>
      </c>
      <c r="C39" s="50" t="s">
        <v>42</v>
      </c>
      <c r="D39" s="41" t="s">
        <v>167</v>
      </c>
      <c r="E39" s="41" t="s">
        <v>239</v>
      </c>
      <c r="F39" s="40" t="s">
        <v>41</v>
      </c>
      <c r="G39" s="40">
        <v>12</v>
      </c>
      <c r="H39" s="42">
        <v>22000000</v>
      </c>
      <c r="I39" s="42">
        <v>22000000</v>
      </c>
      <c r="J39" s="40">
        <v>12</v>
      </c>
      <c r="K39" s="42">
        <v>25300000</v>
      </c>
      <c r="L39" s="43">
        <f t="shared" si="0"/>
        <v>0</v>
      </c>
      <c r="M39" s="72">
        <f t="shared" si="2"/>
        <v>3300000</v>
      </c>
      <c r="N39" s="73" t="s">
        <v>216</v>
      </c>
    </row>
    <row r="40" spans="1:14" ht="48">
      <c r="A40" s="39"/>
      <c r="B40" s="54" t="s">
        <v>149</v>
      </c>
      <c r="C40" s="50" t="s">
        <v>170</v>
      </c>
      <c r="D40" s="41" t="s">
        <v>171</v>
      </c>
      <c r="E40" s="41" t="s">
        <v>239</v>
      </c>
      <c r="F40" s="40" t="s">
        <v>41</v>
      </c>
      <c r="G40" s="40">
        <v>12</v>
      </c>
      <c r="H40" s="42">
        <v>2200000</v>
      </c>
      <c r="I40" s="42">
        <v>2200000</v>
      </c>
      <c r="J40" s="40">
        <v>12</v>
      </c>
      <c r="K40" s="42">
        <v>2200000</v>
      </c>
      <c r="L40" s="43">
        <f t="shared" si="0"/>
        <v>0</v>
      </c>
      <c r="M40" s="72">
        <f t="shared" si="2"/>
        <v>0</v>
      </c>
      <c r="N40" s="73"/>
    </row>
    <row r="41" spans="1:14" ht="36">
      <c r="A41" s="45" t="s">
        <v>11</v>
      </c>
      <c r="B41" s="55"/>
      <c r="C41" s="50" t="s">
        <v>168</v>
      </c>
      <c r="D41" s="41" t="s">
        <v>169</v>
      </c>
      <c r="E41" s="41" t="s">
        <v>239</v>
      </c>
      <c r="F41" s="40" t="s">
        <v>41</v>
      </c>
      <c r="G41" s="40">
        <v>12</v>
      </c>
      <c r="H41" s="42">
        <v>3000000</v>
      </c>
      <c r="I41" s="42">
        <v>3000000</v>
      </c>
      <c r="J41" s="40">
        <v>12</v>
      </c>
      <c r="K41" s="42">
        <v>3000000</v>
      </c>
      <c r="L41" s="43">
        <f t="shared" si="0"/>
        <v>0</v>
      </c>
      <c r="M41" s="72">
        <f t="shared" si="2"/>
        <v>0</v>
      </c>
      <c r="N41" s="73"/>
    </row>
    <row r="42" spans="1:14" ht="31.5" customHeight="1">
      <c r="A42" s="39"/>
      <c r="B42" s="54" t="s">
        <v>135</v>
      </c>
      <c r="C42" s="49" t="s">
        <v>35</v>
      </c>
      <c r="D42" s="37" t="s">
        <v>172</v>
      </c>
      <c r="E42" s="41" t="s">
        <v>239</v>
      </c>
      <c r="F42" s="37"/>
      <c r="G42" s="37"/>
      <c r="H42" s="37"/>
      <c r="I42" s="42"/>
      <c r="J42" s="37"/>
      <c r="K42" s="37"/>
      <c r="L42" s="43"/>
      <c r="M42" s="74"/>
      <c r="N42" s="38"/>
    </row>
    <row r="43" spans="1:14" s="24" customFormat="1" ht="36">
      <c r="A43" s="61"/>
      <c r="B43" s="58" t="s">
        <v>113</v>
      </c>
      <c r="C43" s="50" t="s">
        <v>95</v>
      </c>
      <c r="D43" s="41" t="s">
        <v>173</v>
      </c>
      <c r="E43" s="41" t="s">
        <v>239</v>
      </c>
      <c r="F43" s="40" t="s">
        <v>45</v>
      </c>
      <c r="G43" s="40">
        <v>24</v>
      </c>
      <c r="H43" s="42">
        <v>7000000</v>
      </c>
      <c r="I43" s="42">
        <v>7000000</v>
      </c>
      <c r="J43" s="40">
        <v>24</v>
      </c>
      <c r="K43" s="42">
        <v>6250000</v>
      </c>
      <c r="L43" s="43">
        <f t="shared" si="0"/>
        <v>0</v>
      </c>
      <c r="M43" s="72">
        <f>K43-H43</f>
        <v>-750000</v>
      </c>
      <c r="N43" s="73" t="s">
        <v>216</v>
      </c>
    </row>
    <row r="44" spans="1:14">
      <c r="A44" s="45"/>
      <c r="B44" s="55"/>
      <c r="C44" s="49"/>
      <c r="D44" s="37"/>
      <c r="E44" s="37"/>
      <c r="F44" s="37"/>
      <c r="G44" s="37"/>
      <c r="H44" s="59">
        <f>SUM(H46:H100)</f>
        <v>131714500</v>
      </c>
      <c r="I44" s="70">
        <f>I47+I50+I53+I56+I59+I62+I65+I66+I69+I70+I72+I74+I75+I77+I78+I79+I81+I82+I85+I88+I89+I91+I93+I94+I96+I99+I100</f>
        <v>126889970</v>
      </c>
      <c r="J44" s="37"/>
      <c r="K44" s="69">
        <f>+K47+K50+K53+K56+K59+K62+K65+K66+K69+K70+K72+K74+K75+K77+K78+K79+K81+K82+K85+K88+K89+K90+K91+K93+K94+K96+K99+K100</f>
        <v>134403970</v>
      </c>
      <c r="L44" s="43"/>
      <c r="M44" s="74">
        <f>+M47+M50+M53+M56+M59+M62+M65+M66+M69+M70+M72+M74+M75+M77+M78+M79+M81+M82+M85+M88+M89+M90+M91+M93+M94+M96+M99+M100</f>
        <v>2689470</v>
      </c>
      <c r="N44" s="38"/>
    </row>
    <row r="45" spans="1:14">
      <c r="A45" s="45" t="s">
        <v>12</v>
      </c>
      <c r="B45" s="55"/>
      <c r="C45" s="49" t="s">
        <v>36</v>
      </c>
      <c r="D45" s="37"/>
      <c r="E45" s="37"/>
      <c r="F45" s="37"/>
      <c r="G45" s="37"/>
      <c r="H45" s="37"/>
      <c r="I45" s="42"/>
      <c r="J45" s="37"/>
      <c r="K45" s="37"/>
      <c r="L45" s="43"/>
      <c r="M45" s="74"/>
      <c r="N45" s="38"/>
    </row>
    <row r="46" spans="1:14" ht="24">
      <c r="A46" s="39"/>
      <c r="B46" s="54" t="s">
        <v>135</v>
      </c>
      <c r="C46" s="49" t="s">
        <v>37</v>
      </c>
      <c r="D46" s="37" t="s">
        <v>174</v>
      </c>
      <c r="E46" s="37"/>
      <c r="F46" s="37"/>
      <c r="G46" s="37"/>
      <c r="H46" s="37"/>
      <c r="I46" s="42"/>
      <c r="J46" s="37"/>
      <c r="K46" s="37"/>
      <c r="L46" s="43"/>
      <c r="M46" s="74"/>
      <c r="N46" s="38"/>
    </row>
    <row r="47" spans="1:14" ht="24">
      <c r="A47" s="45"/>
      <c r="B47" s="55"/>
      <c r="C47" s="50" t="s">
        <v>65</v>
      </c>
      <c r="D47" s="41" t="s">
        <v>175</v>
      </c>
      <c r="E47" s="41" t="s">
        <v>239</v>
      </c>
      <c r="F47" s="40" t="s">
        <v>176</v>
      </c>
      <c r="G47" s="40">
        <v>1</v>
      </c>
      <c r="H47" s="42">
        <v>2802000</v>
      </c>
      <c r="I47" s="42">
        <v>2802000</v>
      </c>
      <c r="J47" s="40">
        <v>1</v>
      </c>
      <c r="K47" s="42">
        <v>2802000</v>
      </c>
      <c r="L47" s="43">
        <f t="shared" si="0"/>
        <v>0</v>
      </c>
      <c r="M47" s="72">
        <f>K47-H47</f>
        <v>0</v>
      </c>
      <c r="N47" s="73">
        <v>0</v>
      </c>
    </row>
    <row r="48" spans="1:14" ht="47.25" customHeight="1">
      <c r="A48" s="45" t="s">
        <v>13</v>
      </c>
      <c r="B48" s="55"/>
      <c r="C48" s="49" t="s">
        <v>25</v>
      </c>
      <c r="D48" s="37"/>
      <c r="E48" s="37"/>
      <c r="F48" s="37"/>
      <c r="G48" s="37"/>
      <c r="H48" s="37"/>
      <c r="I48" s="42"/>
      <c r="J48" s="37"/>
      <c r="K48" s="37"/>
      <c r="L48" s="43"/>
      <c r="M48" s="74"/>
      <c r="N48" s="38"/>
    </row>
    <row r="49" spans="1:14" ht="90.75" customHeight="1">
      <c r="A49" s="39"/>
      <c r="B49" s="54" t="s">
        <v>135</v>
      </c>
      <c r="C49" s="49" t="s">
        <v>26</v>
      </c>
      <c r="D49" s="37" t="s">
        <v>177</v>
      </c>
      <c r="E49" s="37"/>
      <c r="F49" s="37"/>
      <c r="G49" s="37"/>
      <c r="H49" s="37"/>
      <c r="I49" s="42"/>
      <c r="J49" s="37"/>
      <c r="K49" s="37"/>
      <c r="L49" s="43"/>
      <c r="M49" s="74"/>
      <c r="N49" s="38"/>
    </row>
    <row r="50" spans="1:14" ht="48">
      <c r="A50" s="45"/>
      <c r="B50" s="55"/>
      <c r="C50" s="50" t="s">
        <v>85</v>
      </c>
      <c r="D50" s="41" t="s">
        <v>27</v>
      </c>
      <c r="E50" s="41" t="s">
        <v>239</v>
      </c>
      <c r="F50" s="40" t="s">
        <v>41</v>
      </c>
      <c r="G50" s="40">
        <v>12</v>
      </c>
      <c r="H50" s="42">
        <v>1500000</v>
      </c>
      <c r="I50" s="42">
        <v>1500000</v>
      </c>
      <c r="J50" s="40">
        <v>12</v>
      </c>
      <c r="K50" s="42">
        <v>1500000</v>
      </c>
      <c r="L50" s="43">
        <f t="shared" si="0"/>
        <v>0</v>
      </c>
      <c r="M50" s="72">
        <f>K50-H50</f>
        <v>0</v>
      </c>
      <c r="N50" s="73"/>
    </row>
    <row r="51" spans="1:14">
      <c r="A51" s="45" t="s">
        <v>14</v>
      </c>
      <c r="B51" s="55"/>
      <c r="C51" s="49" t="s">
        <v>40</v>
      </c>
      <c r="D51" s="37"/>
      <c r="E51" s="37"/>
      <c r="F51" s="37"/>
      <c r="G51" s="37"/>
      <c r="H51" s="37"/>
      <c r="I51" s="42"/>
      <c r="J51" s="37"/>
      <c r="K51" s="37"/>
      <c r="L51" s="43"/>
      <c r="M51" s="74"/>
      <c r="N51" s="38"/>
    </row>
    <row r="52" spans="1:14" ht="48">
      <c r="A52" s="39"/>
      <c r="B52" s="54" t="s">
        <v>135</v>
      </c>
      <c r="C52" s="49" t="s">
        <v>46</v>
      </c>
      <c r="D52" s="37" t="s">
        <v>178</v>
      </c>
      <c r="E52" s="37"/>
      <c r="F52" s="37"/>
      <c r="G52" s="37"/>
      <c r="H52" s="37"/>
      <c r="I52" s="42"/>
      <c r="J52" s="37"/>
      <c r="K52" s="37"/>
      <c r="L52" s="43"/>
      <c r="M52" s="74"/>
      <c r="N52" s="38"/>
    </row>
    <row r="53" spans="1:14" ht="36">
      <c r="A53" s="45"/>
      <c r="B53" s="55"/>
      <c r="C53" s="50" t="s">
        <v>66</v>
      </c>
      <c r="D53" s="41" t="s">
        <v>73</v>
      </c>
      <c r="E53" s="41" t="s">
        <v>239</v>
      </c>
      <c r="F53" s="40" t="s">
        <v>179</v>
      </c>
      <c r="G53" s="40">
        <v>12</v>
      </c>
      <c r="H53" s="42">
        <v>3000000</v>
      </c>
      <c r="I53" s="42">
        <v>2880000</v>
      </c>
      <c r="J53" s="40">
        <v>12</v>
      </c>
      <c r="K53" s="42">
        <v>3000000</v>
      </c>
      <c r="L53" s="43">
        <f t="shared" si="0"/>
        <v>0</v>
      </c>
      <c r="M53" s="72">
        <f>K53-H53</f>
        <v>0</v>
      </c>
      <c r="N53" s="73"/>
    </row>
    <row r="54" spans="1:14" ht="24">
      <c r="A54" s="45" t="s">
        <v>15</v>
      </c>
      <c r="B54" s="55"/>
      <c r="C54" s="49" t="s">
        <v>47</v>
      </c>
      <c r="D54" s="37"/>
      <c r="E54" s="37"/>
      <c r="F54" s="37"/>
      <c r="G54" s="37"/>
      <c r="H54" s="37"/>
      <c r="I54" s="42"/>
      <c r="J54" s="37"/>
      <c r="K54" s="37"/>
      <c r="L54" s="43"/>
      <c r="M54" s="74"/>
      <c r="N54" s="38"/>
    </row>
    <row r="55" spans="1:14" ht="36">
      <c r="A55" s="39"/>
      <c r="B55" s="54" t="s">
        <v>135</v>
      </c>
      <c r="C55" s="49" t="s">
        <v>48</v>
      </c>
      <c r="D55" s="37" t="s">
        <v>180</v>
      </c>
      <c r="E55" s="37"/>
      <c r="F55" s="37"/>
      <c r="G55" s="37"/>
      <c r="H55" s="37"/>
      <c r="I55" s="42"/>
      <c r="J55" s="37"/>
      <c r="K55" s="37"/>
      <c r="L55" s="43"/>
      <c r="M55" s="74"/>
      <c r="N55" s="38"/>
    </row>
    <row r="56" spans="1:14" ht="36">
      <c r="A56" s="45"/>
      <c r="B56" s="55"/>
      <c r="C56" s="50" t="s">
        <v>67</v>
      </c>
      <c r="D56" s="41" t="s">
        <v>181</v>
      </c>
      <c r="E56" s="41" t="s">
        <v>239</v>
      </c>
      <c r="F56" s="40" t="s">
        <v>179</v>
      </c>
      <c r="G56" s="40">
        <v>13</v>
      </c>
      <c r="H56" s="42">
        <v>4700000</v>
      </c>
      <c r="I56" s="42">
        <v>4700000</v>
      </c>
      <c r="J56" s="40">
        <v>12</v>
      </c>
      <c r="K56" s="42">
        <v>4700000</v>
      </c>
      <c r="L56" s="43">
        <f t="shared" si="0"/>
        <v>-1</v>
      </c>
      <c r="M56" s="72">
        <f>K56-H56</f>
        <v>0</v>
      </c>
      <c r="N56" s="73">
        <v>0</v>
      </c>
    </row>
    <row r="57" spans="1:14" ht="36">
      <c r="A57" s="45" t="s">
        <v>17</v>
      </c>
      <c r="B57" s="55"/>
      <c r="C57" s="49" t="s">
        <v>49</v>
      </c>
      <c r="D57" s="37"/>
      <c r="E57" s="37"/>
      <c r="F57" s="37"/>
      <c r="G57" s="37"/>
      <c r="H57" s="37"/>
      <c r="I57" s="42"/>
      <c r="J57" s="37"/>
      <c r="K57" s="37"/>
      <c r="L57" s="43"/>
      <c r="M57" s="74"/>
      <c r="N57" s="38"/>
    </row>
    <row r="58" spans="1:14" ht="48">
      <c r="A58" s="39"/>
      <c r="B58" s="54" t="s">
        <v>135</v>
      </c>
      <c r="C58" s="49" t="s">
        <v>50</v>
      </c>
      <c r="D58" s="37" t="s">
        <v>182</v>
      </c>
      <c r="E58" s="37"/>
      <c r="F58" s="37"/>
      <c r="G58" s="37"/>
      <c r="H58" s="37"/>
      <c r="I58" s="42"/>
      <c r="J58" s="37"/>
      <c r="K58" s="37"/>
      <c r="L58" s="43"/>
      <c r="M58" s="74"/>
      <c r="N58" s="38"/>
    </row>
    <row r="59" spans="1:14" ht="36">
      <c r="A59" s="45"/>
      <c r="B59" s="55"/>
      <c r="C59" s="50" t="s">
        <v>74</v>
      </c>
      <c r="D59" s="41" t="s">
        <v>183</v>
      </c>
      <c r="E59" s="41" t="s">
        <v>239</v>
      </c>
      <c r="F59" s="40" t="s">
        <v>41</v>
      </c>
      <c r="G59" s="40">
        <v>12</v>
      </c>
      <c r="H59" s="42">
        <v>12000000</v>
      </c>
      <c r="I59" s="42">
        <v>12000000</v>
      </c>
      <c r="J59" s="40">
        <v>12</v>
      </c>
      <c r="K59" s="42">
        <v>12000000</v>
      </c>
      <c r="L59" s="43">
        <f t="shared" si="0"/>
        <v>0</v>
      </c>
      <c r="M59" s="72">
        <f>K59-H59</f>
        <v>0</v>
      </c>
      <c r="N59" s="73"/>
    </row>
    <row r="60" spans="1:14">
      <c r="A60" s="45" t="s">
        <v>18</v>
      </c>
      <c r="B60" s="55"/>
      <c r="C60" s="49" t="s">
        <v>51</v>
      </c>
      <c r="D60" s="37"/>
      <c r="E60" s="37"/>
      <c r="F60" s="37"/>
      <c r="G60" s="37"/>
      <c r="H60" s="37"/>
      <c r="I60" s="42"/>
      <c r="J60" s="37"/>
      <c r="K60" s="37"/>
      <c r="L60" s="43"/>
      <c r="M60" s="74"/>
      <c r="N60" s="38"/>
    </row>
    <row r="61" spans="1:14" ht="36">
      <c r="A61" s="39"/>
      <c r="B61" s="54" t="s">
        <v>135</v>
      </c>
      <c r="C61" s="49" t="s">
        <v>52</v>
      </c>
      <c r="D61" s="37" t="s">
        <v>184</v>
      </c>
      <c r="E61" s="37"/>
      <c r="F61" s="37"/>
      <c r="G61" s="37"/>
      <c r="H61" s="37"/>
      <c r="I61" s="42"/>
      <c r="J61" s="37"/>
      <c r="K61" s="37"/>
      <c r="L61" s="43"/>
      <c r="M61" s="74"/>
      <c r="N61" s="38"/>
    </row>
    <row r="62" spans="1:14" ht="36">
      <c r="A62" s="45"/>
      <c r="B62" s="55"/>
      <c r="C62" s="50" t="s">
        <v>86</v>
      </c>
      <c r="D62" s="41" t="s">
        <v>185</v>
      </c>
      <c r="E62" s="41" t="s">
        <v>239</v>
      </c>
      <c r="F62" s="40" t="s">
        <v>38</v>
      </c>
      <c r="G62" s="40">
        <v>30</v>
      </c>
      <c r="H62" s="42">
        <v>2905500</v>
      </c>
      <c r="I62" s="42">
        <v>2905500</v>
      </c>
      <c r="J62" s="40">
        <v>30</v>
      </c>
      <c r="K62" s="42">
        <v>2905500</v>
      </c>
      <c r="L62" s="43">
        <f t="shared" si="0"/>
        <v>0</v>
      </c>
      <c r="M62" s="72">
        <f>K62-H62</f>
        <v>0</v>
      </c>
      <c r="N62" s="73">
        <v>0</v>
      </c>
    </row>
    <row r="63" spans="1:14">
      <c r="A63" s="45" t="s">
        <v>19</v>
      </c>
      <c r="B63" s="55"/>
      <c r="C63" s="49" t="s">
        <v>54</v>
      </c>
      <c r="D63" s="37"/>
      <c r="E63" s="37"/>
      <c r="F63" s="37"/>
      <c r="G63" s="37"/>
      <c r="H63" s="37"/>
      <c r="I63" s="42"/>
      <c r="J63" s="37"/>
      <c r="K63" s="37"/>
      <c r="L63" s="43"/>
      <c r="M63" s="74"/>
      <c r="N63" s="38"/>
    </row>
    <row r="64" spans="1:14" ht="24">
      <c r="A64" s="39"/>
      <c r="B64" s="54" t="s">
        <v>135</v>
      </c>
      <c r="C64" s="49" t="s">
        <v>62</v>
      </c>
      <c r="D64" s="37" t="s">
        <v>186</v>
      </c>
      <c r="E64" s="37"/>
      <c r="F64" s="37"/>
      <c r="G64" s="37"/>
      <c r="H64" s="37"/>
      <c r="I64" s="42"/>
      <c r="J64" s="37"/>
      <c r="K64" s="37"/>
      <c r="L64" s="43"/>
      <c r="M64" s="74"/>
      <c r="N64" s="38"/>
    </row>
    <row r="65" spans="1:14" ht="24">
      <c r="A65" s="39"/>
      <c r="B65" s="54"/>
      <c r="C65" s="50" t="s">
        <v>87</v>
      </c>
      <c r="D65" s="41" t="s">
        <v>187</v>
      </c>
      <c r="E65" s="41" t="s">
        <v>239</v>
      </c>
      <c r="F65" s="40" t="s">
        <v>179</v>
      </c>
      <c r="G65" s="40">
        <v>12</v>
      </c>
      <c r="H65" s="42">
        <v>2400000</v>
      </c>
      <c r="I65" s="42">
        <v>2400000</v>
      </c>
      <c r="J65" s="40">
        <v>12</v>
      </c>
      <c r="K65" s="42">
        <v>2400000</v>
      </c>
      <c r="L65" s="43">
        <f t="shared" si="0"/>
        <v>0</v>
      </c>
      <c r="M65" s="72">
        <f>K65-H65</f>
        <v>0</v>
      </c>
      <c r="N65" s="73"/>
    </row>
    <row r="66" spans="1:14" ht="24">
      <c r="A66" s="45"/>
      <c r="B66" s="55"/>
      <c r="C66" s="50" t="s">
        <v>78</v>
      </c>
      <c r="D66" s="41" t="s">
        <v>188</v>
      </c>
      <c r="E66" s="41" t="s">
        <v>239</v>
      </c>
      <c r="F66" s="40" t="s">
        <v>189</v>
      </c>
      <c r="G66" s="40">
        <v>2</v>
      </c>
      <c r="H66" s="42">
        <v>2400000</v>
      </c>
      <c r="I66" s="42">
        <v>2396000</v>
      </c>
      <c r="J66" s="40">
        <v>2</v>
      </c>
      <c r="K66" s="42">
        <v>2400000</v>
      </c>
      <c r="L66" s="43">
        <f t="shared" si="0"/>
        <v>0</v>
      </c>
      <c r="M66" s="72">
        <f>K66-H66</f>
        <v>0</v>
      </c>
      <c r="N66" s="73"/>
    </row>
    <row r="67" spans="1:14" ht="36">
      <c r="A67" s="45" t="s">
        <v>20</v>
      </c>
      <c r="B67" s="55"/>
      <c r="C67" s="49" t="s">
        <v>53</v>
      </c>
      <c r="D67" s="37"/>
      <c r="E67" s="37"/>
      <c r="F67" s="37"/>
      <c r="G67" s="37"/>
      <c r="H67" s="37"/>
      <c r="I67" s="42"/>
      <c r="J67" s="37"/>
      <c r="K67" s="37"/>
      <c r="L67" s="43"/>
      <c r="M67" s="74"/>
      <c r="N67" s="38"/>
    </row>
    <row r="68" spans="1:14" ht="48">
      <c r="A68" s="39"/>
      <c r="B68" s="54" t="s">
        <v>135</v>
      </c>
      <c r="C68" s="49" t="s">
        <v>55</v>
      </c>
      <c r="D68" s="37" t="s">
        <v>190</v>
      </c>
      <c r="E68" s="37"/>
      <c r="F68" s="37"/>
      <c r="G68" s="37"/>
      <c r="H68" s="37"/>
      <c r="I68" s="42"/>
      <c r="J68" s="37"/>
      <c r="K68" s="37"/>
      <c r="L68" s="43"/>
      <c r="M68" s="74"/>
      <c r="N68" s="38"/>
    </row>
    <row r="69" spans="1:14" ht="48">
      <c r="A69" s="39"/>
      <c r="B69" s="54" t="s">
        <v>144</v>
      </c>
      <c r="C69" s="50" t="s">
        <v>81</v>
      </c>
      <c r="D69" s="41" t="s">
        <v>191</v>
      </c>
      <c r="E69" s="41" t="s">
        <v>239</v>
      </c>
      <c r="F69" s="40" t="s">
        <v>41</v>
      </c>
      <c r="G69" s="40">
        <v>12</v>
      </c>
      <c r="H69" s="42">
        <v>0</v>
      </c>
      <c r="I69" s="42">
        <v>0</v>
      </c>
      <c r="J69" s="40">
        <v>0</v>
      </c>
      <c r="K69" s="42">
        <v>0</v>
      </c>
      <c r="L69" s="72">
        <v>0</v>
      </c>
      <c r="M69" s="72">
        <f t="shared" ref="M69:M70" si="3">K69-H69</f>
        <v>0</v>
      </c>
      <c r="N69" s="73" t="s">
        <v>230</v>
      </c>
    </row>
    <row r="70" spans="1:14" ht="36">
      <c r="A70" s="45" t="s">
        <v>21</v>
      </c>
      <c r="B70" s="55"/>
      <c r="C70" s="50" t="s">
        <v>88</v>
      </c>
      <c r="D70" s="41" t="s">
        <v>192</v>
      </c>
      <c r="E70" s="41" t="s">
        <v>239</v>
      </c>
      <c r="F70" s="40" t="s">
        <v>38</v>
      </c>
      <c r="G70" s="40">
        <v>90</v>
      </c>
      <c r="H70" s="42">
        <v>6000000</v>
      </c>
      <c r="I70" s="42">
        <v>6000000</v>
      </c>
      <c r="J70" s="40">
        <v>60</v>
      </c>
      <c r="K70" s="42">
        <v>6000000</v>
      </c>
      <c r="L70" s="43">
        <f t="shared" si="0"/>
        <v>-30</v>
      </c>
      <c r="M70" s="72">
        <f t="shared" si="3"/>
        <v>0</v>
      </c>
      <c r="N70" s="73">
        <v>0</v>
      </c>
    </row>
    <row r="71" spans="1:14" ht="48">
      <c r="A71" s="39"/>
      <c r="B71" s="54" t="s">
        <v>135</v>
      </c>
      <c r="C71" s="49" t="s">
        <v>56</v>
      </c>
      <c r="D71" s="37" t="s">
        <v>193</v>
      </c>
      <c r="E71" s="37"/>
      <c r="F71" s="37"/>
      <c r="G71" s="37"/>
      <c r="H71" s="37"/>
      <c r="I71" s="42"/>
      <c r="J71" s="37"/>
      <c r="K71" s="37"/>
      <c r="L71" s="43"/>
      <c r="M71" s="74"/>
      <c r="N71" s="38"/>
    </row>
    <row r="72" spans="1:14" ht="36">
      <c r="A72" s="45" t="s">
        <v>22</v>
      </c>
      <c r="B72" s="55"/>
      <c r="C72" s="50" t="s">
        <v>195</v>
      </c>
      <c r="D72" s="41" t="s">
        <v>194</v>
      </c>
      <c r="E72" s="41" t="s">
        <v>239</v>
      </c>
      <c r="F72" s="40" t="s">
        <v>41</v>
      </c>
      <c r="G72" s="40">
        <v>12</v>
      </c>
      <c r="H72" s="42">
        <v>28500000</v>
      </c>
      <c r="I72" s="42">
        <v>29894470</v>
      </c>
      <c r="J72" s="40">
        <v>12</v>
      </c>
      <c r="K72" s="42">
        <v>29894470</v>
      </c>
      <c r="L72" s="43">
        <f t="shared" si="0"/>
        <v>0</v>
      </c>
      <c r="M72" s="72">
        <f>K72-H72</f>
        <v>1394470</v>
      </c>
      <c r="N72" s="73" t="s">
        <v>218</v>
      </c>
    </row>
    <row r="73" spans="1:14" ht="72">
      <c r="A73" s="39"/>
      <c r="B73" s="54" t="s">
        <v>135</v>
      </c>
      <c r="C73" s="49" t="s">
        <v>57</v>
      </c>
      <c r="D73" s="37" t="s">
        <v>196</v>
      </c>
      <c r="E73" s="37"/>
      <c r="F73" s="37"/>
      <c r="G73" s="37"/>
      <c r="H73" s="37"/>
      <c r="I73" s="42"/>
      <c r="J73" s="37"/>
      <c r="K73" s="37"/>
      <c r="L73" s="43"/>
      <c r="M73" s="74"/>
      <c r="N73" s="38"/>
    </row>
    <row r="74" spans="1:14" ht="48">
      <c r="A74" s="39"/>
      <c r="B74" s="54" t="s">
        <v>144</v>
      </c>
      <c r="C74" s="50" t="s">
        <v>96</v>
      </c>
      <c r="D74" s="41" t="s">
        <v>197</v>
      </c>
      <c r="E74" s="41" t="s">
        <v>239</v>
      </c>
      <c r="F74" s="40" t="s">
        <v>41</v>
      </c>
      <c r="G74" s="40">
        <v>12</v>
      </c>
      <c r="H74" s="42">
        <v>3600000</v>
      </c>
      <c r="I74" s="42">
        <v>3600000</v>
      </c>
      <c r="J74" s="40">
        <v>12</v>
      </c>
      <c r="K74" s="42">
        <v>3600000</v>
      </c>
      <c r="L74" s="43">
        <f t="shared" si="0"/>
        <v>0</v>
      </c>
      <c r="M74" s="72">
        <f t="shared" ref="M74:M75" si="4">K74-H74</f>
        <v>0</v>
      </c>
      <c r="N74" s="73">
        <v>0</v>
      </c>
    </row>
    <row r="75" spans="1:14" ht="36">
      <c r="A75" s="45" t="s">
        <v>136</v>
      </c>
      <c r="B75" s="55"/>
      <c r="C75" s="50" t="s">
        <v>97</v>
      </c>
      <c r="D75" s="41" t="s">
        <v>198</v>
      </c>
      <c r="E75" s="41" t="s">
        <v>239</v>
      </c>
      <c r="F75" s="40" t="s">
        <v>41</v>
      </c>
      <c r="G75" s="40">
        <v>12</v>
      </c>
      <c r="H75" s="42">
        <v>1532000</v>
      </c>
      <c r="I75" s="42">
        <v>1532000</v>
      </c>
      <c r="J75" s="40">
        <v>12</v>
      </c>
      <c r="K75" s="42">
        <v>1532000</v>
      </c>
      <c r="L75" s="43">
        <f t="shared" si="0"/>
        <v>0</v>
      </c>
      <c r="M75" s="72">
        <f t="shared" si="4"/>
        <v>0</v>
      </c>
      <c r="N75" s="73">
        <v>0</v>
      </c>
    </row>
    <row r="76" spans="1:14" ht="36">
      <c r="A76" s="39"/>
      <c r="B76" s="54" t="s">
        <v>135</v>
      </c>
      <c r="C76" s="49" t="s">
        <v>58</v>
      </c>
      <c r="D76" s="37" t="s">
        <v>199</v>
      </c>
      <c r="E76" s="37"/>
      <c r="F76" s="37"/>
      <c r="G76" s="37"/>
      <c r="H76" s="37"/>
      <c r="I76" s="42"/>
      <c r="J76" s="37"/>
      <c r="K76" s="37"/>
      <c r="L76" s="43"/>
      <c r="M76" s="74"/>
      <c r="N76" s="38"/>
    </row>
    <row r="77" spans="1:14" ht="36">
      <c r="A77" s="39"/>
      <c r="B77" s="54" t="s">
        <v>144</v>
      </c>
      <c r="C77" s="50" t="s">
        <v>98</v>
      </c>
      <c r="D77" s="41" t="s">
        <v>99</v>
      </c>
      <c r="E77" s="41" t="s">
        <v>239</v>
      </c>
      <c r="F77" s="40" t="s">
        <v>179</v>
      </c>
      <c r="G77" s="40">
        <v>13</v>
      </c>
      <c r="H77" s="42">
        <v>6000000</v>
      </c>
      <c r="I77" s="42">
        <v>6000000</v>
      </c>
      <c r="J77" s="40">
        <v>12</v>
      </c>
      <c r="K77" s="42">
        <v>6000000</v>
      </c>
      <c r="L77" s="72">
        <v>1</v>
      </c>
      <c r="M77" s="72">
        <f t="shared" ref="M77:M79" si="5">K77-H77</f>
        <v>0</v>
      </c>
      <c r="N77" s="73" t="s">
        <v>229</v>
      </c>
    </row>
    <row r="78" spans="1:14" ht="36">
      <c r="A78" s="39"/>
      <c r="B78" s="54" t="s">
        <v>145</v>
      </c>
      <c r="C78" s="50" t="s">
        <v>100</v>
      </c>
      <c r="D78" s="41" t="s">
        <v>200</v>
      </c>
      <c r="E78" s="41" t="s">
        <v>239</v>
      </c>
      <c r="F78" s="40" t="s">
        <v>41</v>
      </c>
      <c r="G78" s="40">
        <v>12</v>
      </c>
      <c r="H78" s="42">
        <v>5270000</v>
      </c>
      <c r="I78" s="42">
        <v>5270000</v>
      </c>
      <c r="J78" s="40">
        <v>12</v>
      </c>
      <c r="K78" s="42">
        <v>5270000</v>
      </c>
      <c r="L78" s="43">
        <f t="shared" si="0"/>
        <v>0</v>
      </c>
      <c r="M78" s="72">
        <f t="shared" si="5"/>
        <v>0</v>
      </c>
      <c r="N78" s="73">
        <v>0</v>
      </c>
    </row>
    <row r="79" spans="1:14" ht="36">
      <c r="A79" s="45" t="s">
        <v>137</v>
      </c>
      <c r="B79" s="55"/>
      <c r="C79" s="50" t="s">
        <v>101</v>
      </c>
      <c r="D79" s="41" t="s">
        <v>201</v>
      </c>
      <c r="E79" s="41" t="s">
        <v>239</v>
      </c>
      <c r="F79" s="40" t="s">
        <v>24</v>
      </c>
      <c r="G79" s="40">
        <v>13</v>
      </c>
      <c r="H79" s="42">
        <v>4800000</v>
      </c>
      <c r="I79" s="42">
        <v>4800000</v>
      </c>
      <c r="J79" s="40">
        <v>12</v>
      </c>
      <c r="K79" s="42">
        <v>4800000</v>
      </c>
      <c r="L79" s="43">
        <f t="shared" si="0"/>
        <v>-1</v>
      </c>
      <c r="M79" s="72">
        <f t="shared" si="5"/>
        <v>0</v>
      </c>
      <c r="N79" s="73">
        <v>0</v>
      </c>
    </row>
    <row r="80" spans="1:14" ht="36">
      <c r="A80" s="39"/>
      <c r="B80" s="54" t="s">
        <v>135</v>
      </c>
      <c r="C80" s="49" t="s">
        <v>61</v>
      </c>
      <c r="D80" s="37" t="s">
        <v>199</v>
      </c>
      <c r="E80" s="37"/>
      <c r="F80" s="37"/>
      <c r="G80" s="37"/>
      <c r="H80" s="37"/>
      <c r="I80" s="42"/>
      <c r="J80" s="37"/>
      <c r="K80" s="37"/>
      <c r="L80" s="43"/>
      <c r="M80" s="74"/>
      <c r="N80" s="38"/>
    </row>
    <row r="81" spans="1:14" ht="36">
      <c r="A81" s="39"/>
      <c r="B81" s="54" t="s">
        <v>144</v>
      </c>
      <c r="C81" s="50" t="s">
        <v>80</v>
      </c>
      <c r="D81" s="41" t="s">
        <v>202</v>
      </c>
      <c r="E81" s="41" t="s">
        <v>239</v>
      </c>
      <c r="F81" s="40" t="s">
        <v>179</v>
      </c>
      <c r="G81" s="40">
        <v>13</v>
      </c>
      <c r="H81" s="42">
        <v>2400000</v>
      </c>
      <c r="I81" s="42">
        <v>2400000</v>
      </c>
      <c r="J81" s="40">
        <v>12</v>
      </c>
      <c r="K81" s="42">
        <v>2400000</v>
      </c>
      <c r="L81" s="43">
        <f t="shared" si="0"/>
        <v>-1</v>
      </c>
      <c r="M81" s="72">
        <f t="shared" ref="M81:M82" si="6">K81-H81</f>
        <v>0</v>
      </c>
      <c r="N81" s="73">
        <v>0</v>
      </c>
    </row>
    <row r="82" spans="1:14" ht="36">
      <c r="A82" s="45"/>
      <c r="B82" s="55"/>
      <c r="C82" s="50" t="s">
        <v>203</v>
      </c>
      <c r="D82" s="41" t="s">
        <v>204</v>
      </c>
      <c r="E82" s="41" t="s">
        <v>220</v>
      </c>
      <c r="F82" s="40" t="s">
        <v>179</v>
      </c>
      <c r="G82" s="40">
        <v>13</v>
      </c>
      <c r="H82" s="42">
        <v>7410000</v>
      </c>
      <c r="I82" s="42">
        <v>7410000</v>
      </c>
      <c r="J82" s="40">
        <v>12</v>
      </c>
      <c r="K82" s="42">
        <v>7410000</v>
      </c>
      <c r="L82" s="43">
        <f t="shared" si="0"/>
        <v>-1</v>
      </c>
      <c r="M82" s="72">
        <f t="shared" si="6"/>
        <v>0</v>
      </c>
      <c r="N82" s="73">
        <v>0</v>
      </c>
    </row>
    <row r="83" spans="1:14">
      <c r="A83" s="45" t="s">
        <v>138</v>
      </c>
      <c r="B83" s="55"/>
      <c r="C83" s="49" t="s">
        <v>59</v>
      </c>
      <c r="D83" s="37"/>
      <c r="E83" s="37"/>
      <c r="F83" s="37"/>
      <c r="G83" s="37"/>
      <c r="H83" s="37"/>
      <c r="I83" s="42"/>
      <c r="J83" s="37"/>
      <c r="K83" s="37"/>
      <c r="L83" s="43"/>
      <c r="M83" s="74"/>
      <c r="N83" s="38"/>
    </row>
    <row r="84" spans="1:14" ht="36">
      <c r="A84" s="39"/>
      <c r="B84" s="54" t="s">
        <v>135</v>
      </c>
      <c r="C84" s="49" t="s">
        <v>60</v>
      </c>
      <c r="D84" s="37" t="s">
        <v>205</v>
      </c>
      <c r="E84" s="37"/>
      <c r="F84" s="37"/>
      <c r="G84" s="37"/>
      <c r="H84" s="37"/>
      <c r="I84" s="42"/>
      <c r="J84" s="37"/>
      <c r="K84" s="37"/>
      <c r="L84" s="43"/>
      <c r="M84" s="74"/>
      <c r="N84" s="38"/>
    </row>
    <row r="85" spans="1:14" ht="36">
      <c r="A85" s="45"/>
      <c r="B85" s="55"/>
      <c r="C85" s="50" t="s">
        <v>102</v>
      </c>
      <c r="D85" s="41" t="s">
        <v>103</v>
      </c>
      <c r="E85" s="41" t="s">
        <v>220</v>
      </c>
      <c r="F85" s="40" t="s">
        <v>41</v>
      </c>
      <c r="G85" s="40">
        <v>12</v>
      </c>
      <c r="H85" s="42">
        <v>4800000</v>
      </c>
      <c r="I85" s="42">
        <v>4800000</v>
      </c>
      <c r="J85" s="40">
        <v>12</v>
      </c>
      <c r="K85" s="42">
        <v>4800000</v>
      </c>
      <c r="L85" s="43">
        <f t="shared" si="0"/>
        <v>0</v>
      </c>
      <c r="M85" s="72">
        <f>K85-H85</f>
        <v>0</v>
      </c>
      <c r="N85" s="73">
        <v>0</v>
      </c>
    </row>
    <row r="86" spans="1:14" ht="36">
      <c r="A86" s="45" t="s">
        <v>139</v>
      </c>
      <c r="B86" s="55"/>
      <c r="C86" s="49" t="s">
        <v>68</v>
      </c>
      <c r="D86" s="37"/>
      <c r="E86" s="37"/>
      <c r="F86" s="37"/>
      <c r="G86" s="37"/>
      <c r="H86" s="37"/>
      <c r="I86" s="42"/>
      <c r="J86" s="37"/>
      <c r="K86" s="37"/>
      <c r="L86" s="43"/>
      <c r="M86" s="74"/>
      <c r="N86" s="38"/>
    </row>
    <row r="87" spans="1:14" ht="36">
      <c r="A87" s="39"/>
      <c r="B87" s="54" t="s">
        <v>135</v>
      </c>
      <c r="C87" s="49" t="s">
        <v>69</v>
      </c>
      <c r="D87" s="37" t="s">
        <v>206</v>
      </c>
      <c r="E87" s="37"/>
      <c r="F87" s="37"/>
      <c r="G87" s="37"/>
      <c r="H87" s="37"/>
      <c r="I87" s="42"/>
      <c r="J87" s="37"/>
      <c r="K87" s="37"/>
      <c r="L87" s="43"/>
      <c r="M87" s="74"/>
      <c r="N87" s="38"/>
    </row>
    <row r="88" spans="1:14" ht="36">
      <c r="A88" s="39" t="s">
        <v>140</v>
      </c>
      <c r="B88" s="54" t="s">
        <v>144</v>
      </c>
      <c r="C88" s="50" t="s">
        <v>83</v>
      </c>
      <c r="D88" s="41" t="s">
        <v>207</v>
      </c>
      <c r="E88" s="41" t="s">
        <v>220</v>
      </c>
      <c r="F88" s="40" t="s">
        <v>24</v>
      </c>
      <c r="G88" s="40">
        <v>13</v>
      </c>
      <c r="H88" s="42">
        <v>2400000</v>
      </c>
      <c r="I88" s="42">
        <v>2400000</v>
      </c>
      <c r="J88" s="40">
        <v>12</v>
      </c>
      <c r="K88" s="42">
        <v>6095000</v>
      </c>
      <c r="L88" s="43">
        <f t="shared" si="0"/>
        <v>-1</v>
      </c>
      <c r="M88" s="72">
        <f t="shared" ref="M88:M91" si="7">K88-H88</f>
        <v>3695000</v>
      </c>
      <c r="N88" s="73" t="s">
        <v>216</v>
      </c>
    </row>
    <row r="89" spans="1:14" ht="36">
      <c r="A89" s="39"/>
      <c r="B89" s="54" t="s">
        <v>145</v>
      </c>
      <c r="C89" s="50" t="s">
        <v>70</v>
      </c>
      <c r="D89" s="41" t="s">
        <v>208</v>
      </c>
      <c r="E89" s="41" t="s">
        <v>220</v>
      </c>
      <c r="F89" s="40" t="s">
        <v>179</v>
      </c>
      <c r="G89" s="40">
        <v>13</v>
      </c>
      <c r="H89" s="42">
        <v>5000000</v>
      </c>
      <c r="I89" s="42">
        <v>5000000</v>
      </c>
      <c r="J89" s="40">
        <v>12</v>
      </c>
      <c r="K89" s="42">
        <v>5000000</v>
      </c>
      <c r="L89" s="43">
        <f t="shared" si="0"/>
        <v>-1</v>
      </c>
      <c r="M89" s="72">
        <f t="shared" si="7"/>
        <v>0</v>
      </c>
      <c r="N89" s="73">
        <v>0</v>
      </c>
    </row>
    <row r="90" spans="1:14" ht="48">
      <c r="A90" s="39"/>
      <c r="B90" s="54" t="s">
        <v>146</v>
      </c>
      <c r="C90" s="50" t="s">
        <v>77</v>
      </c>
      <c r="D90" s="41" t="s">
        <v>79</v>
      </c>
      <c r="E90" s="41" t="s">
        <v>220</v>
      </c>
      <c r="F90" s="40" t="s">
        <v>179</v>
      </c>
      <c r="G90" s="40">
        <v>13</v>
      </c>
      <c r="H90" s="42">
        <v>3695000</v>
      </c>
      <c r="I90" s="42">
        <v>3695000</v>
      </c>
      <c r="J90" s="40">
        <v>0</v>
      </c>
      <c r="K90" s="42">
        <v>3695000</v>
      </c>
      <c r="L90" s="72">
        <f t="shared" ref="L90:L99" si="8">J90-G90</f>
        <v>-13</v>
      </c>
      <c r="M90" s="72">
        <f t="shared" si="7"/>
        <v>0</v>
      </c>
      <c r="N90" s="73" t="s">
        <v>225</v>
      </c>
    </row>
    <row r="91" spans="1:14" ht="48">
      <c r="A91" s="45" t="s">
        <v>141</v>
      </c>
      <c r="B91" s="55"/>
      <c r="C91" s="50" t="s">
        <v>104</v>
      </c>
      <c r="D91" s="41" t="s">
        <v>105</v>
      </c>
      <c r="E91" s="41" t="s">
        <v>220</v>
      </c>
      <c r="F91" s="40" t="s">
        <v>41</v>
      </c>
      <c r="G91" s="40">
        <v>12</v>
      </c>
      <c r="H91" s="42">
        <v>2400000</v>
      </c>
      <c r="I91" s="42">
        <v>0</v>
      </c>
      <c r="J91" s="40">
        <v>0</v>
      </c>
      <c r="K91" s="42">
        <v>0</v>
      </c>
      <c r="L91" s="72">
        <f t="shared" si="8"/>
        <v>-12</v>
      </c>
      <c r="M91" s="72">
        <f t="shared" si="7"/>
        <v>-2400000</v>
      </c>
      <c r="N91" s="73" t="s">
        <v>217</v>
      </c>
    </row>
    <row r="92" spans="1:14" ht="48">
      <c r="A92" s="39"/>
      <c r="B92" s="54" t="s">
        <v>135</v>
      </c>
      <c r="C92" s="49" t="s">
        <v>71</v>
      </c>
      <c r="D92" s="37" t="s">
        <v>209</v>
      </c>
      <c r="E92" s="37"/>
      <c r="F92" s="37"/>
      <c r="G92" s="37"/>
      <c r="H92" s="37"/>
      <c r="I92" s="42"/>
      <c r="J92" s="37"/>
      <c r="K92" s="37"/>
      <c r="L92" s="43"/>
      <c r="M92" s="74"/>
      <c r="N92" s="38"/>
    </row>
    <row r="93" spans="1:14" ht="72">
      <c r="A93" s="39"/>
      <c r="B93" s="54" t="s">
        <v>144</v>
      </c>
      <c r="C93" s="50" t="s">
        <v>106</v>
      </c>
      <c r="D93" s="41" t="s">
        <v>210</v>
      </c>
      <c r="E93" s="41" t="s">
        <v>220</v>
      </c>
      <c r="F93" s="40" t="s">
        <v>189</v>
      </c>
      <c r="G93" s="40">
        <v>2</v>
      </c>
      <c r="H93" s="42">
        <v>9000000</v>
      </c>
      <c r="I93" s="42">
        <v>9000000</v>
      </c>
      <c r="J93" s="40">
        <v>2</v>
      </c>
      <c r="K93" s="42">
        <v>9000000</v>
      </c>
      <c r="L93" s="43">
        <f t="shared" si="8"/>
        <v>0</v>
      </c>
      <c r="M93" s="72">
        <f t="shared" ref="M93:M94" si="9">K93-H93</f>
        <v>0</v>
      </c>
      <c r="N93" s="73">
        <v>0</v>
      </c>
    </row>
    <row r="94" spans="1:14" ht="36">
      <c r="A94" s="45" t="s">
        <v>142</v>
      </c>
      <c r="B94" s="55"/>
      <c r="C94" s="50" t="s">
        <v>72</v>
      </c>
      <c r="D94" s="41" t="s">
        <v>82</v>
      </c>
      <c r="E94" s="41" t="s">
        <v>220</v>
      </c>
      <c r="F94" s="40" t="s">
        <v>189</v>
      </c>
      <c r="G94" s="40">
        <v>1</v>
      </c>
      <c r="H94" s="42">
        <v>3600000</v>
      </c>
      <c r="I94" s="42">
        <v>3600000</v>
      </c>
      <c r="J94" s="40">
        <v>1</v>
      </c>
      <c r="K94" s="42">
        <v>3600000</v>
      </c>
      <c r="L94" s="43">
        <f t="shared" si="8"/>
        <v>0</v>
      </c>
      <c r="M94" s="72">
        <f t="shared" si="9"/>
        <v>0</v>
      </c>
      <c r="N94" s="73"/>
    </row>
    <row r="95" spans="1:14" ht="36">
      <c r="A95" s="39"/>
      <c r="B95" s="54" t="s">
        <v>135</v>
      </c>
      <c r="C95" s="49" t="s">
        <v>107</v>
      </c>
      <c r="D95" s="37"/>
      <c r="E95" s="37"/>
      <c r="F95" s="37"/>
      <c r="G95" s="37"/>
      <c r="H95" s="37"/>
      <c r="I95" s="42"/>
      <c r="J95" s="37"/>
      <c r="K95" s="37"/>
      <c r="L95" s="43"/>
      <c r="M95" s="74"/>
      <c r="N95" s="38"/>
    </row>
    <row r="96" spans="1:14" ht="72">
      <c r="A96" s="45"/>
      <c r="B96" s="55"/>
      <c r="C96" s="50" t="s">
        <v>76</v>
      </c>
      <c r="D96" s="41" t="s">
        <v>108</v>
      </c>
      <c r="E96" s="41" t="s">
        <v>220</v>
      </c>
      <c r="F96" s="40" t="s">
        <v>179</v>
      </c>
      <c r="G96" s="40">
        <v>13</v>
      </c>
      <c r="H96" s="42">
        <v>0</v>
      </c>
      <c r="I96" s="42">
        <v>0</v>
      </c>
      <c r="J96" s="40">
        <v>0</v>
      </c>
      <c r="K96" s="42">
        <v>0</v>
      </c>
      <c r="L96" s="72">
        <f t="shared" si="8"/>
        <v>-13</v>
      </c>
      <c r="M96" s="72">
        <f>K96-H96</f>
        <v>0</v>
      </c>
      <c r="N96" s="81" t="s">
        <v>235</v>
      </c>
    </row>
    <row r="97" spans="1:14">
      <c r="A97" s="45" t="s">
        <v>143</v>
      </c>
      <c r="B97" s="55"/>
      <c r="C97" s="49" t="s">
        <v>43</v>
      </c>
      <c r="D97" s="37"/>
      <c r="E97" s="37"/>
      <c r="F97" s="37"/>
      <c r="G97" s="37"/>
      <c r="H97" s="37"/>
      <c r="I97" s="42"/>
      <c r="J97" s="37"/>
      <c r="K97" s="37"/>
      <c r="L97" s="43"/>
      <c r="M97" s="74"/>
      <c r="N97" s="38"/>
    </row>
    <row r="98" spans="1:14" ht="36">
      <c r="A98" s="39"/>
      <c r="B98" s="54" t="s">
        <v>135</v>
      </c>
      <c r="C98" s="49" t="s">
        <v>44</v>
      </c>
      <c r="D98" s="37" t="s">
        <v>211</v>
      </c>
      <c r="E98" s="37"/>
      <c r="F98" s="37"/>
      <c r="G98" s="37"/>
      <c r="H98" s="37"/>
      <c r="I98" s="42"/>
      <c r="J98" s="37"/>
      <c r="K98" s="37"/>
      <c r="L98" s="43"/>
      <c r="M98" s="74"/>
      <c r="N98" s="38"/>
    </row>
    <row r="99" spans="1:14" ht="36">
      <c r="A99" s="88"/>
      <c r="B99" s="54" t="s">
        <v>144</v>
      </c>
      <c r="C99" s="50" t="s">
        <v>109</v>
      </c>
      <c r="D99" s="41" t="s">
        <v>110</v>
      </c>
      <c r="E99" s="41" t="s">
        <v>220</v>
      </c>
      <c r="F99" s="40" t="s">
        <v>24</v>
      </c>
      <c r="G99" s="40">
        <v>13</v>
      </c>
      <c r="H99" s="42">
        <v>3600000</v>
      </c>
      <c r="I99" s="42">
        <v>3600000</v>
      </c>
      <c r="J99" s="40">
        <v>12</v>
      </c>
      <c r="K99" s="42">
        <v>3600000</v>
      </c>
      <c r="L99" s="43">
        <f t="shared" si="8"/>
        <v>-1</v>
      </c>
      <c r="M99" s="72">
        <f t="shared" ref="M99" si="10">K99-H99</f>
        <v>0</v>
      </c>
      <c r="N99" s="73">
        <v>0</v>
      </c>
    </row>
    <row r="100" spans="1:14" ht="12.75" thickBot="1">
      <c r="A100" s="89"/>
      <c r="B100" s="87"/>
      <c r="C100" s="51"/>
      <c r="D100" s="47"/>
      <c r="E100" s="41"/>
      <c r="F100" s="46"/>
      <c r="G100" s="46"/>
      <c r="H100" s="48"/>
      <c r="I100" s="48"/>
      <c r="J100" s="46"/>
      <c r="K100" s="48"/>
      <c r="L100" s="43"/>
      <c r="M100" s="72"/>
      <c r="N100" s="82"/>
    </row>
    <row r="101" spans="1:14" ht="12.75" thickTop="1">
      <c r="C101" s="67"/>
      <c r="D101" s="67"/>
      <c r="E101" s="67"/>
      <c r="F101" s="67"/>
      <c r="G101" s="67"/>
      <c r="H101" s="67"/>
      <c r="I101" s="67"/>
      <c r="J101" s="67"/>
      <c r="K101" s="68"/>
      <c r="L101" s="67"/>
      <c r="M101" s="67"/>
      <c r="N101" s="83"/>
    </row>
  </sheetData>
  <mergeCells count="11">
    <mergeCell ref="D7:D8"/>
    <mergeCell ref="B9:C9"/>
    <mergeCell ref="B7:C8"/>
    <mergeCell ref="N7:N8"/>
    <mergeCell ref="A7:A8"/>
    <mergeCell ref="I7:I8"/>
    <mergeCell ref="G7:H7"/>
    <mergeCell ref="J7:K7"/>
    <mergeCell ref="L7:M7"/>
    <mergeCell ref="F7:F8"/>
    <mergeCell ref="E7:E8"/>
  </mergeCells>
  <pageMargins left="0.31496062992125984" right="0.31496062992125984" top="0.49" bottom="0.5" header="0.19685039370078741" footer="0.32"/>
  <pageSetup paperSize="258" orientation="landscape" verticalDpi="0" r:id="rId1"/>
  <headerFooter>
    <oddFooter>&amp;L&amp;"+,Regular"&amp;9KECAMATAN TLOGOMULYO&amp;C&amp;"+,Regular"&amp;9&amp;P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F2" sqref="F2:H4"/>
    </sheetView>
  </sheetViews>
  <sheetFormatPr defaultRowHeight="15"/>
  <cols>
    <col min="1" max="1" width="11.28515625" bestFit="1" customWidth="1"/>
    <col min="2" max="2" width="4.140625" bestFit="1" customWidth="1"/>
    <col min="3" max="3" width="43.140625" bestFit="1" customWidth="1"/>
    <col min="4" max="4" width="14.28515625" bestFit="1" customWidth="1"/>
    <col min="5" max="5" width="12.5703125" bestFit="1" customWidth="1"/>
    <col min="6" max="6" width="10.5703125" bestFit="1" customWidth="1"/>
    <col min="7" max="7" width="11.5703125" bestFit="1" customWidth="1"/>
    <col min="8" max="8" width="10.5703125" bestFit="1" customWidth="1"/>
  </cols>
  <sheetData>
    <row r="1" spans="1:8">
      <c r="A1" s="116" t="s">
        <v>240</v>
      </c>
      <c r="B1" s="117" t="s">
        <v>242</v>
      </c>
      <c r="C1" s="117"/>
      <c r="D1" s="117" t="s">
        <v>247</v>
      </c>
      <c r="E1" s="117"/>
    </row>
    <row r="2" spans="1:8">
      <c r="A2" s="104" t="s">
        <v>241</v>
      </c>
      <c r="B2" s="104" t="s">
        <v>243</v>
      </c>
      <c r="C2" s="104"/>
      <c r="D2" s="104"/>
      <c r="E2" s="104"/>
      <c r="F2" s="103" t="s">
        <v>273</v>
      </c>
      <c r="G2" s="103" t="s">
        <v>276</v>
      </c>
      <c r="H2" s="103" t="s">
        <v>278</v>
      </c>
    </row>
    <row r="3" spans="1:8">
      <c r="A3" s="104"/>
      <c r="B3" s="105">
        <v>1</v>
      </c>
      <c r="C3" s="106" t="s">
        <v>244</v>
      </c>
      <c r="D3" s="107">
        <v>1879592305</v>
      </c>
      <c r="E3" s="104"/>
      <c r="F3" s="104" t="s">
        <v>274</v>
      </c>
      <c r="G3" s="104" t="s">
        <v>277</v>
      </c>
      <c r="H3" s="104" t="s">
        <v>279</v>
      </c>
    </row>
    <row r="4" spans="1:8">
      <c r="A4" s="104"/>
      <c r="B4" s="105"/>
      <c r="C4" s="106"/>
      <c r="D4" s="107"/>
      <c r="E4" s="104"/>
      <c r="F4" s="110" t="s">
        <v>275</v>
      </c>
      <c r="G4" s="110"/>
      <c r="H4" s="110"/>
    </row>
    <row r="5" spans="1:8">
      <c r="A5" s="104"/>
      <c r="B5" s="112">
        <v>2</v>
      </c>
      <c r="C5" s="113" t="s">
        <v>272</v>
      </c>
      <c r="D5" s="114">
        <v>113800000</v>
      </c>
      <c r="E5" s="115">
        <f>D5+F5+G5+H5</f>
        <v>133850000</v>
      </c>
      <c r="F5" s="114">
        <v>4000000</v>
      </c>
      <c r="G5" s="114">
        <v>10000000</v>
      </c>
      <c r="H5" s="114">
        <v>6050000</v>
      </c>
    </row>
    <row r="6" spans="1:8">
      <c r="A6" s="104"/>
      <c r="B6" s="112">
        <v>3</v>
      </c>
      <c r="C6" s="113" t="s">
        <v>245</v>
      </c>
      <c r="D6" s="114">
        <v>72000000</v>
      </c>
      <c r="E6" s="114">
        <v>72000000</v>
      </c>
    </row>
    <row r="7" spans="1:8">
      <c r="A7" s="104"/>
      <c r="B7" s="112">
        <v>4</v>
      </c>
      <c r="C7" s="113" t="s">
        <v>246</v>
      </c>
      <c r="D7" s="114">
        <v>11800000</v>
      </c>
      <c r="E7" s="114">
        <v>11800000</v>
      </c>
    </row>
    <row r="8" spans="1:8">
      <c r="A8" s="104"/>
      <c r="B8" s="104"/>
      <c r="C8" s="104"/>
      <c r="D8" s="109"/>
      <c r="E8" s="109"/>
    </row>
    <row r="9" spans="1:8">
      <c r="A9" s="103" t="s">
        <v>248</v>
      </c>
      <c r="B9" s="112">
        <v>1</v>
      </c>
      <c r="C9" s="113" t="s">
        <v>249</v>
      </c>
      <c r="D9" s="114">
        <v>4810000</v>
      </c>
      <c r="E9" s="114">
        <v>4810000</v>
      </c>
    </row>
    <row r="10" spans="1:8">
      <c r="A10" s="104"/>
      <c r="B10" s="112">
        <v>2</v>
      </c>
      <c r="C10" s="113" t="s">
        <v>250</v>
      </c>
      <c r="D10" s="114">
        <v>6500000</v>
      </c>
      <c r="E10" s="118">
        <v>6500000</v>
      </c>
    </row>
    <row r="11" spans="1:8">
      <c r="A11" s="104"/>
      <c r="B11" s="112">
        <v>3</v>
      </c>
      <c r="C11" s="113" t="s">
        <v>251</v>
      </c>
      <c r="D11" s="114">
        <v>5200000</v>
      </c>
      <c r="E11" s="114">
        <v>5200000</v>
      </c>
    </row>
    <row r="12" spans="1:8">
      <c r="A12" s="104"/>
      <c r="B12" s="112">
        <v>4</v>
      </c>
      <c r="C12" s="113" t="s">
        <v>252</v>
      </c>
      <c r="D12" s="114">
        <v>4290000</v>
      </c>
      <c r="E12" s="114">
        <v>4290000</v>
      </c>
    </row>
    <row r="13" spans="1:8">
      <c r="A13" s="104"/>
      <c r="B13" s="112">
        <v>5</v>
      </c>
      <c r="C13" s="113" t="s">
        <v>253</v>
      </c>
      <c r="D13" s="114">
        <v>3900000</v>
      </c>
      <c r="E13" s="114">
        <v>3900000</v>
      </c>
    </row>
    <row r="14" spans="1:8">
      <c r="A14" s="104"/>
      <c r="B14" s="112">
        <v>6</v>
      </c>
      <c r="C14" s="113" t="s">
        <v>254</v>
      </c>
      <c r="D14" s="114">
        <v>3900000</v>
      </c>
      <c r="E14" s="114">
        <v>3900000</v>
      </c>
    </row>
    <row r="15" spans="1:8">
      <c r="A15" s="110"/>
      <c r="B15" s="104"/>
      <c r="C15" s="104"/>
      <c r="D15" s="109"/>
      <c r="E15" s="109"/>
    </row>
    <row r="16" spans="1:8">
      <c r="A16" s="104" t="s">
        <v>255</v>
      </c>
      <c r="B16" s="112">
        <v>1</v>
      </c>
      <c r="C16" s="113" t="s">
        <v>256</v>
      </c>
      <c r="D16" s="114">
        <v>33027611</v>
      </c>
      <c r="E16" s="114">
        <v>33027611</v>
      </c>
    </row>
    <row r="17" spans="1:5">
      <c r="A17" s="104"/>
      <c r="B17" s="112">
        <v>2</v>
      </c>
      <c r="C17" s="113" t="s">
        <v>257</v>
      </c>
      <c r="D17" s="114">
        <v>3900000</v>
      </c>
      <c r="E17" s="114">
        <v>3900000</v>
      </c>
    </row>
    <row r="18" spans="1:5">
      <c r="A18" s="104"/>
      <c r="B18" s="104"/>
      <c r="C18" s="104"/>
      <c r="D18" s="109"/>
      <c r="E18" s="109"/>
    </row>
    <row r="19" spans="1:5">
      <c r="A19" s="103" t="s">
        <v>258</v>
      </c>
      <c r="B19" s="112">
        <v>1</v>
      </c>
      <c r="C19" s="113" t="s">
        <v>259</v>
      </c>
      <c r="D19" s="114">
        <v>5200000</v>
      </c>
      <c r="E19" s="114">
        <v>5200000</v>
      </c>
    </row>
    <row r="20" spans="1:5">
      <c r="A20" s="104"/>
      <c r="B20" s="112">
        <v>2</v>
      </c>
      <c r="C20" s="113" t="s">
        <v>65</v>
      </c>
      <c r="D20" s="114">
        <v>4100000</v>
      </c>
      <c r="E20" s="114">
        <v>4100000</v>
      </c>
    </row>
    <row r="21" spans="1:5">
      <c r="A21" s="104"/>
      <c r="B21" s="112">
        <v>3</v>
      </c>
      <c r="C21" s="113" t="s">
        <v>260</v>
      </c>
      <c r="D21" s="114">
        <v>5200000</v>
      </c>
      <c r="E21" s="114">
        <v>5200000</v>
      </c>
    </row>
    <row r="22" spans="1:5">
      <c r="A22" s="104"/>
      <c r="B22" s="112">
        <v>4</v>
      </c>
      <c r="C22" s="113" t="s">
        <v>261</v>
      </c>
      <c r="D22" s="114">
        <v>3900000</v>
      </c>
      <c r="E22" s="114">
        <v>3900000</v>
      </c>
    </row>
    <row r="23" spans="1:5">
      <c r="A23" s="104"/>
      <c r="B23" s="112">
        <v>5</v>
      </c>
      <c r="C23" s="113" t="s">
        <v>262</v>
      </c>
      <c r="D23" s="114">
        <v>6500000</v>
      </c>
      <c r="E23" s="114">
        <v>6500000</v>
      </c>
    </row>
    <row r="24" spans="1:5">
      <c r="A24" s="110"/>
      <c r="B24" s="108"/>
      <c r="C24" s="104"/>
      <c r="D24" s="109"/>
      <c r="E24" s="109"/>
    </row>
    <row r="25" spans="1:5">
      <c r="A25" s="104" t="s">
        <v>263</v>
      </c>
      <c r="B25" s="112">
        <v>1</v>
      </c>
      <c r="C25" s="113" t="s">
        <v>264</v>
      </c>
      <c r="D25" s="114">
        <v>9750000</v>
      </c>
      <c r="E25" s="114">
        <v>9750000</v>
      </c>
    </row>
    <row r="26" spans="1:5">
      <c r="A26" s="104"/>
      <c r="B26" s="112">
        <v>2</v>
      </c>
      <c r="C26" s="113" t="s">
        <v>265</v>
      </c>
      <c r="D26" s="114">
        <v>7800000</v>
      </c>
      <c r="E26" s="114">
        <v>7800000</v>
      </c>
    </row>
    <row r="27" spans="1:5">
      <c r="A27" s="104"/>
      <c r="B27" s="112">
        <v>3</v>
      </c>
      <c r="C27" s="113" t="s">
        <v>266</v>
      </c>
      <c r="D27" s="114">
        <v>5000000</v>
      </c>
      <c r="E27" s="114">
        <v>5000000</v>
      </c>
    </row>
    <row r="28" spans="1:5">
      <c r="A28" s="104"/>
      <c r="B28" s="112">
        <v>4</v>
      </c>
      <c r="C28" s="113" t="s">
        <v>267</v>
      </c>
      <c r="D28" s="114">
        <v>3900000</v>
      </c>
      <c r="E28" s="114">
        <v>3900000</v>
      </c>
    </row>
    <row r="29" spans="1:5">
      <c r="A29" s="104"/>
      <c r="B29" s="112">
        <v>5</v>
      </c>
      <c r="C29" s="113" t="s">
        <v>268</v>
      </c>
      <c r="D29" s="114">
        <v>3900000</v>
      </c>
      <c r="E29" s="114">
        <v>3900000</v>
      </c>
    </row>
    <row r="30" spans="1:5">
      <c r="A30" s="104"/>
      <c r="B30" s="112">
        <v>6</v>
      </c>
      <c r="C30" s="113" t="s">
        <v>269</v>
      </c>
      <c r="D30" s="114">
        <v>3900000</v>
      </c>
      <c r="E30" s="114">
        <v>3900000</v>
      </c>
    </row>
    <row r="31" spans="1:5">
      <c r="A31" s="104"/>
      <c r="B31" s="104"/>
      <c r="C31" s="104"/>
      <c r="D31" s="109"/>
      <c r="E31" s="109"/>
    </row>
    <row r="32" spans="1:5">
      <c r="A32" s="103" t="s">
        <v>270</v>
      </c>
      <c r="B32" s="112">
        <v>1</v>
      </c>
      <c r="C32" s="113" t="s">
        <v>271</v>
      </c>
      <c r="D32" s="114">
        <v>1500000</v>
      </c>
      <c r="E32" s="114">
        <v>1500000</v>
      </c>
    </row>
    <row r="33" spans="1:5">
      <c r="A33" s="104"/>
      <c r="B33" s="104"/>
      <c r="C33" s="104"/>
      <c r="D33" s="104"/>
      <c r="E33" s="104"/>
    </row>
    <row r="34" spans="1:5">
      <c r="A34" s="110"/>
      <c r="B34" s="110"/>
      <c r="C34" s="110"/>
      <c r="D34" s="111">
        <f>SUM(D5:D33)</f>
        <v>323777611</v>
      </c>
      <c r="E34" s="111">
        <f>SUM(E5:E33)</f>
        <v>343827611</v>
      </c>
    </row>
  </sheetData>
  <mergeCells count="2">
    <mergeCell ref="B1:C1"/>
    <mergeCell ref="D1:E1"/>
  </mergeCells>
  <pageMargins left="3.2" right="0.7" top="0.75" bottom="0.75" header="0.3" footer="0.3"/>
  <pageSetup paperSize="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9"/>
  <sheetViews>
    <sheetView topLeftCell="A7" workbookViewId="0">
      <selection activeCell="C26" sqref="C26"/>
    </sheetView>
  </sheetViews>
  <sheetFormatPr defaultRowHeight="15"/>
  <cols>
    <col min="2" max="2" width="14" customWidth="1"/>
    <col min="4" max="4" width="21.7109375" customWidth="1"/>
  </cols>
  <sheetData>
    <row r="1" spans="1:4">
      <c r="A1" t="s">
        <v>214</v>
      </c>
      <c r="B1" s="75"/>
      <c r="C1" s="75"/>
      <c r="D1" t="s">
        <v>215</v>
      </c>
    </row>
    <row r="2" spans="1:4">
      <c r="B2" s="75">
        <v>-2000</v>
      </c>
      <c r="C2" s="75"/>
      <c r="D2" s="75">
        <v>1027000</v>
      </c>
    </row>
    <row r="3" spans="1:4">
      <c r="B3" s="75">
        <v>-40000</v>
      </c>
      <c r="C3" s="75"/>
      <c r="D3" s="75">
        <v>-4500</v>
      </c>
    </row>
    <row r="4" spans="1:4">
      <c r="B4" s="75">
        <v>198000</v>
      </c>
      <c r="C4" s="75"/>
      <c r="D4" s="75">
        <v>0</v>
      </c>
    </row>
    <row r="5" spans="1:4">
      <c r="B5" s="75">
        <v>-7000</v>
      </c>
      <c r="C5" s="75"/>
      <c r="D5" s="75">
        <v>-696000</v>
      </c>
    </row>
    <row r="6" spans="1:4">
      <c r="B6" s="75">
        <v>0</v>
      </c>
      <c r="C6" s="75"/>
      <c r="D6" s="75">
        <v>-3000000</v>
      </c>
    </row>
    <row r="7" spans="1:4">
      <c r="B7" s="75">
        <v>120000</v>
      </c>
      <c r="C7" s="75"/>
      <c r="D7" s="75">
        <v>-5000</v>
      </c>
    </row>
    <row r="8" spans="1:4">
      <c r="B8" s="75">
        <v>0</v>
      </c>
      <c r="C8" s="75"/>
      <c r="D8" s="75">
        <v>0</v>
      </c>
    </row>
    <row r="9" spans="1:4">
      <c r="B9" s="75">
        <v>-5000000</v>
      </c>
      <c r="C9" s="75"/>
      <c r="D9" s="75">
        <v>0</v>
      </c>
    </row>
    <row r="10" spans="1:4">
      <c r="B10" s="75">
        <v>7142400</v>
      </c>
      <c r="C10" s="75"/>
      <c r="D10" s="75">
        <v>-37967000</v>
      </c>
    </row>
    <row r="11" spans="1:4">
      <c r="B11" s="75">
        <v>8450000</v>
      </c>
      <c r="C11" s="75"/>
      <c r="D11" s="75">
        <v>-2000</v>
      </c>
    </row>
    <row r="12" spans="1:4">
      <c r="B12" s="75">
        <v>18900000</v>
      </c>
      <c r="C12" s="75"/>
      <c r="D12" s="75">
        <v>-4000</v>
      </c>
    </row>
    <row r="13" spans="1:4">
      <c r="B13" s="75">
        <v>0</v>
      </c>
      <c r="C13" s="75"/>
      <c r="D13" s="75">
        <v>11994000</v>
      </c>
    </row>
    <row r="14" spans="1:4">
      <c r="B14" s="75">
        <v>936000</v>
      </c>
      <c r="C14" s="75"/>
      <c r="D14" s="75">
        <v>-3000</v>
      </c>
    </row>
    <row r="15" spans="1:4">
      <c r="B15" s="75">
        <v>-1992000</v>
      </c>
      <c r="C15" s="75"/>
      <c r="D15" s="75">
        <v>0</v>
      </c>
    </row>
    <row r="16" spans="1:4">
      <c r="B16" s="75">
        <v>0</v>
      </c>
      <c r="C16" s="75"/>
      <c r="D16" s="75">
        <v>-6000</v>
      </c>
    </row>
    <row r="17" spans="2:4">
      <c r="B17" s="75">
        <v>-120000</v>
      </c>
      <c r="C17" s="75"/>
      <c r="D17" s="75">
        <v>-2000</v>
      </c>
    </row>
    <row r="18" spans="2:4">
      <c r="B18" s="75">
        <v>0</v>
      </c>
      <c r="C18" s="75"/>
      <c r="D18" s="75">
        <v>-4000</v>
      </c>
    </row>
    <row r="19" spans="2:4">
      <c r="B19" s="76">
        <f>SUM(B2:B18)</f>
        <v>28585400</v>
      </c>
      <c r="C19" s="75"/>
      <c r="D19" s="75">
        <v>1265000</v>
      </c>
    </row>
    <row r="20" spans="2:4">
      <c r="B20" s="75"/>
      <c r="C20" s="75"/>
      <c r="D20" s="75">
        <v>0</v>
      </c>
    </row>
    <row r="21" spans="2:4">
      <c r="B21" s="75"/>
      <c r="C21" s="75"/>
      <c r="D21" s="75">
        <v>0</v>
      </c>
    </row>
    <row r="22" spans="2:4">
      <c r="B22" s="75"/>
      <c r="C22" s="75"/>
      <c r="D22" s="75">
        <v>-1000</v>
      </c>
    </row>
    <row r="23" spans="2:4">
      <c r="B23" s="75"/>
      <c r="C23" s="75"/>
      <c r="D23" s="75">
        <v>-5000000</v>
      </c>
    </row>
    <row r="24" spans="2:4">
      <c r="B24" s="75"/>
      <c r="C24" s="75"/>
      <c r="D24" s="75">
        <v>-2400000</v>
      </c>
    </row>
    <row r="25" spans="2:4">
      <c r="B25" s="75"/>
      <c r="C25" s="75"/>
      <c r="D25" s="75">
        <v>1166000</v>
      </c>
    </row>
    <row r="26" spans="2:4">
      <c r="B26" s="75"/>
      <c r="C26" s="75"/>
      <c r="D26" s="75">
        <v>0</v>
      </c>
    </row>
    <row r="27" spans="2:4">
      <c r="B27" s="75"/>
      <c r="C27" s="75"/>
      <c r="D27" s="75">
        <v>-12000</v>
      </c>
    </row>
    <row r="28" spans="2:4">
      <c r="B28" s="75"/>
      <c r="C28" s="75"/>
      <c r="D28" s="75">
        <v>-3000</v>
      </c>
    </row>
    <row r="29" spans="2:4">
      <c r="B29" s="75"/>
      <c r="C29" s="75"/>
      <c r="D29" s="75">
        <v>-25000</v>
      </c>
    </row>
    <row r="30" spans="2:4">
      <c r="B30" s="75"/>
      <c r="C30" s="75"/>
      <c r="D30" s="77">
        <f>SUM(D2:D29)</f>
        <v>-33682500</v>
      </c>
    </row>
    <row r="31" spans="2:4">
      <c r="B31" s="75"/>
      <c r="C31" s="75"/>
    </row>
    <row r="32" spans="2:4">
      <c r="B32" s="75"/>
      <c r="C32" s="75"/>
    </row>
    <row r="33" spans="2:4">
      <c r="B33" s="75"/>
      <c r="C33" s="75"/>
      <c r="D33" s="78">
        <f>B19+D30</f>
        <v>-5097100</v>
      </c>
    </row>
    <row r="34" spans="2:4">
      <c r="B34" s="75"/>
      <c r="C34" s="75"/>
    </row>
    <row r="35" spans="2:4">
      <c r="B35" s="75"/>
      <c r="C35" s="75"/>
    </row>
    <row r="36" spans="2:4">
      <c r="B36" s="75"/>
      <c r="C36" s="75"/>
    </row>
    <row r="37" spans="2:4">
      <c r="B37" s="75"/>
      <c r="C37" s="75"/>
    </row>
    <row r="38" spans="2:4">
      <c r="B38" s="75"/>
      <c r="C38" s="75"/>
    </row>
    <row r="39" spans="2:4">
      <c r="B39" s="75"/>
      <c r="C39" s="75"/>
    </row>
    <row r="40" spans="2:4">
      <c r="B40" s="75"/>
      <c r="C40" s="75"/>
    </row>
    <row r="41" spans="2:4">
      <c r="B41" s="75"/>
      <c r="C41" s="75"/>
    </row>
    <row r="42" spans="2:4">
      <c r="B42" s="75"/>
      <c r="C42" s="75"/>
    </row>
    <row r="43" spans="2:4">
      <c r="B43" s="75"/>
      <c r="C43" s="75"/>
    </row>
    <row r="44" spans="2:4">
      <c r="B44" s="75"/>
      <c r="C44" s="75"/>
    </row>
    <row r="45" spans="2:4">
      <c r="B45" s="75"/>
      <c r="C45" s="75"/>
    </row>
    <row r="46" spans="2:4">
      <c r="B46" s="75"/>
      <c r="C46" s="75"/>
    </row>
    <row r="47" spans="2:4">
      <c r="B47" s="75"/>
      <c r="C47" s="75"/>
    </row>
    <row r="48" spans="2:4">
      <c r="B48" s="75"/>
      <c r="C48" s="75"/>
    </row>
    <row r="49" spans="2:3">
      <c r="B49" s="75"/>
      <c r="C49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Sheet1!Print_Titles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user</cp:lastModifiedBy>
  <cp:lastPrinted>2017-09-05T02:19:27Z</cp:lastPrinted>
  <dcterms:created xsi:type="dcterms:W3CDTF">2016-06-28T02:26:14Z</dcterms:created>
  <dcterms:modified xsi:type="dcterms:W3CDTF">2017-09-05T02:19:53Z</dcterms:modified>
</cp:coreProperties>
</file>